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C\Excel\"/>
    </mc:Choice>
  </mc:AlternateContent>
  <bookViews>
    <workbookView xWindow="0" yWindow="0" windowWidth="14370" windowHeight="7455"/>
  </bookViews>
  <sheets>
    <sheet name="Hoja1" sheetId="1" r:id="rId1"/>
  </sheets>
  <definedNames>
    <definedName name="_xlnm.Print_Area" localSheetId="0">Hoja1!$B$2:$H$21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8" i="1" s="1"/>
  <c r="H17" i="1"/>
  <c r="H20" i="1" l="1"/>
  <c r="H21" i="1"/>
</calcChain>
</file>

<file path=xl/sharedStrings.xml><?xml version="1.0" encoding="utf-8"?>
<sst xmlns="http://schemas.openxmlformats.org/spreadsheetml/2006/main" count="26" uniqueCount="24">
  <si>
    <t>Fecha de emisión</t>
  </si>
  <si>
    <t>Fecha de cargo</t>
  </si>
  <si>
    <t>DETALLE DE SU FACTURACIÓN Y CONSUMO</t>
  </si>
  <si>
    <t>FACTURA DE  ELECTRICIDAD</t>
  </si>
  <si>
    <t>DATOS DE LA FACTURA Nº 33456</t>
  </si>
  <si>
    <t>Potencia Facturada</t>
  </si>
  <si>
    <t>Energía Facturada</t>
  </si>
  <si>
    <t>Impuesto eléctrico</t>
  </si>
  <si>
    <t>Descuento</t>
  </si>
  <si>
    <t>TOTAL ENERGÍA</t>
  </si>
  <si>
    <t>IMPORTE TOTAL</t>
  </si>
  <si>
    <t>TOTAL FACTURA</t>
  </si>
  <si>
    <t>IVA</t>
  </si>
  <si>
    <t>Alquiler de equipo</t>
  </si>
  <si>
    <t>Toma de datos actual</t>
  </si>
  <si>
    <t>Toma de datos anterior</t>
  </si>
  <si>
    <t>Fecha</t>
  </si>
  <si>
    <t>Lectura (Kwh)</t>
  </si>
  <si>
    <t>(5,75 x Nº de días x 0,06814€/kw día)</t>
  </si>
  <si>
    <t>(kwh consumidos x 0,157638 €/kwh)</t>
  </si>
  <si>
    <t>(4,864% de (Pot.Factur. + Ener.Factur.) x 1,05113)</t>
  </si>
  <si>
    <t>(10% Potencia Facturada)</t>
  </si>
  <si>
    <t>(Nº de días x 0,017753€/día)</t>
  </si>
  <si>
    <t>(21% de importe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</si>
</sst>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/>
    <xf numFmtId="165" fontId="2" fillId="0" borderId="1" xfId="0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1" applyNumberFormat="1" applyFont="1" applyBorder="1"/>
    <xf numFmtId="0" fontId="2" fillId="0" borderId="6" xfId="0" applyFont="1" applyBorder="1"/>
    <xf numFmtId="0" fontId="4" fillId="0" borderId="7" xfId="0" applyFont="1" applyBorder="1"/>
    <xf numFmtId="0" fontId="4" fillId="0" borderId="5" xfId="0" applyFont="1" applyBorder="1"/>
    <xf numFmtId="164" fontId="3" fillId="0" borderId="8" xfId="1" applyNumberFormat="1" applyFont="1" applyBorder="1"/>
    <xf numFmtId="0" fontId="3" fillId="0" borderId="9" xfId="0" applyFont="1" applyBorder="1"/>
    <xf numFmtId="164" fontId="2" fillId="0" borderId="10" xfId="1" applyNumberFormat="1" applyFont="1" applyBorder="1"/>
    <xf numFmtId="0" fontId="3" fillId="0" borderId="11" xfId="0" applyFont="1" applyBorder="1"/>
    <xf numFmtId="0" fontId="2" fillId="0" borderId="0" xfId="0" applyFont="1" applyBorder="1"/>
    <xf numFmtId="164" fontId="2" fillId="0" borderId="12" xfId="1" applyNumberFormat="1" applyFont="1" applyBorder="1"/>
    <xf numFmtId="0" fontId="4" fillId="0" borderId="13" xfId="0" applyFont="1" applyBorder="1"/>
    <xf numFmtId="0" fontId="4" fillId="0" borderId="14" xfId="0" applyFont="1" applyBorder="1"/>
    <xf numFmtId="164" fontId="4" fillId="0" borderId="15" xfId="1" applyNumberFormat="1" applyFont="1" applyBorder="1"/>
    <xf numFmtId="0" fontId="3" fillId="0" borderId="16" xfId="0" applyFont="1" applyBorder="1"/>
    <xf numFmtId="0" fontId="2" fillId="0" borderId="17" xfId="0" applyFont="1" applyBorder="1"/>
    <xf numFmtId="164" fontId="2" fillId="0" borderId="18" xfId="1" applyNumberFormat="1" applyFont="1" applyBorder="1"/>
    <xf numFmtId="0" fontId="3" fillId="0" borderId="19" xfId="0" applyFont="1" applyBorder="1"/>
    <xf numFmtId="0" fontId="2" fillId="0" borderId="20" xfId="0" applyFont="1" applyBorder="1"/>
    <xf numFmtId="164" fontId="2" fillId="0" borderId="21" xfId="1" applyNumberFormat="1" applyFont="1" applyBorder="1"/>
    <xf numFmtId="0" fontId="4" fillId="0" borderId="0" xfId="0" applyFont="1" applyFill="1" applyAlignment="1"/>
    <xf numFmtId="0" fontId="3" fillId="4" borderId="1" xfId="0" applyFont="1" applyFill="1" applyBorder="1"/>
    <xf numFmtId="0" fontId="5" fillId="3" borderId="0" xfId="0" applyFont="1" applyFill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view="pageLayout" zoomScaleNormal="100" workbookViewId="0">
      <selection activeCell="A6" sqref="A6"/>
    </sheetView>
  </sheetViews>
  <sheetFormatPr baseColWidth="10" defaultRowHeight="12.75" x14ac:dyDescent="0.2"/>
  <cols>
    <col min="1" max="1" width="11.42578125" style="1"/>
    <col min="2" max="2" width="15.7109375" style="2" bestFit="1" customWidth="1"/>
    <col min="3" max="3" width="23.7109375" style="1" customWidth="1"/>
    <col min="4" max="7" width="11.42578125" style="1"/>
    <col min="8" max="8" width="11.42578125" style="4"/>
    <col min="9" max="16384" width="11.42578125" style="1"/>
  </cols>
  <sheetData>
    <row r="2" spans="2:9" s="3" customFormat="1" ht="15.75" x14ac:dyDescent="0.25">
      <c r="B2" s="31" t="s">
        <v>3</v>
      </c>
      <c r="C2" s="31"/>
      <c r="D2" s="31"/>
      <c r="E2" s="31"/>
      <c r="F2" s="31"/>
      <c r="G2" s="31"/>
      <c r="H2" s="31"/>
      <c r="I2" s="29"/>
    </row>
    <row r="4" spans="2:9" s="3" customFormat="1" ht="15.75" x14ac:dyDescent="0.25">
      <c r="B4" s="37" t="s">
        <v>4</v>
      </c>
      <c r="C4" s="37"/>
      <c r="D4" s="37"/>
      <c r="E4" s="37"/>
      <c r="F4" s="37"/>
      <c r="G4" s="37"/>
      <c r="H4" s="37"/>
    </row>
    <row r="6" spans="2:9" x14ac:dyDescent="0.2">
      <c r="B6" s="30" t="s">
        <v>0</v>
      </c>
      <c r="C6" s="5">
        <v>42607</v>
      </c>
      <c r="E6" s="38" t="s">
        <v>14</v>
      </c>
      <c r="F6" s="38"/>
      <c r="G6" s="38" t="s">
        <v>15</v>
      </c>
      <c r="H6" s="38"/>
    </row>
    <row r="7" spans="2:9" x14ac:dyDescent="0.2">
      <c r="B7" s="30" t="s">
        <v>1</v>
      </c>
      <c r="C7" s="5">
        <v>42615</v>
      </c>
      <c r="E7" s="6" t="s">
        <v>16</v>
      </c>
      <c r="F7" s="6" t="s">
        <v>17</v>
      </c>
      <c r="G7" s="6" t="s">
        <v>16</v>
      </c>
      <c r="H7" s="7" t="s">
        <v>17</v>
      </c>
    </row>
    <row r="8" spans="2:9" x14ac:dyDescent="0.2">
      <c r="E8" s="8">
        <v>42600</v>
      </c>
      <c r="F8" s="9">
        <v>16449</v>
      </c>
      <c r="G8" s="8">
        <v>42543</v>
      </c>
      <c r="H8" s="10">
        <v>16291</v>
      </c>
    </row>
    <row r="9" spans="2:9" ht="13.5" thickBot="1" x14ac:dyDescent="0.25"/>
    <row r="10" spans="2:9" s="3" customFormat="1" ht="16.5" thickBot="1" x14ac:dyDescent="0.3">
      <c r="B10" s="34" t="s">
        <v>2</v>
      </c>
      <c r="C10" s="35"/>
      <c r="D10" s="35"/>
      <c r="E10" s="35"/>
      <c r="F10" s="35"/>
      <c r="G10" s="35"/>
      <c r="H10" s="36"/>
    </row>
    <row r="11" spans="2:9" x14ac:dyDescent="0.2">
      <c r="B11" s="23" t="s">
        <v>5</v>
      </c>
      <c r="C11" s="24" t="s">
        <v>18</v>
      </c>
      <c r="D11" s="24"/>
      <c r="E11" s="24"/>
      <c r="F11" s="24"/>
      <c r="G11" s="24"/>
      <c r="H11" s="25">
        <f>5.75*(E8-G8)*0.06814</f>
        <v>22.332885000000001</v>
      </c>
    </row>
    <row r="12" spans="2:9" x14ac:dyDescent="0.2">
      <c r="B12" s="26" t="s">
        <v>6</v>
      </c>
      <c r="C12" s="27" t="s">
        <v>19</v>
      </c>
      <c r="D12" s="27"/>
      <c r="E12" s="27"/>
      <c r="F12" s="27"/>
      <c r="G12" s="27"/>
      <c r="H12" s="28">
        <f>(F8-H8)*0.157638</f>
        <v>24.906804000000001</v>
      </c>
    </row>
    <row r="13" spans="2:9" x14ac:dyDescent="0.2">
      <c r="B13" s="26" t="s">
        <v>7</v>
      </c>
      <c r="C13" s="27" t="s">
        <v>20</v>
      </c>
      <c r="D13" s="27"/>
      <c r="E13" s="27"/>
      <c r="F13" s="27"/>
      <c r="G13" s="27"/>
      <c r="H13" s="28">
        <f>(4.864/100)*(H11+H12)*1.05113</f>
        <v>2.4152218410824444</v>
      </c>
    </row>
    <row r="14" spans="2:9" x14ac:dyDescent="0.2">
      <c r="B14" s="26" t="s">
        <v>8</v>
      </c>
      <c r="C14" s="27" t="s">
        <v>21</v>
      </c>
      <c r="D14" s="27"/>
      <c r="E14" s="27"/>
      <c r="F14" s="27"/>
      <c r="G14" s="27"/>
      <c r="H14" s="28">
        <f>0.1*H11</f>
        <v>2.2332885</v>
      </c>
    </row>
    <row r="15" spans="2:9" s="3" customFormat="1" ht="15.75" x14ac:dyDescent="0.25">
      <c r="B15" s="12"/>
      <c r="C15" s="13"/>
      <c r="D15" s="33" t="s">
        <v>9</v>
      </c>
      <c r="E15" s="33"/>
      <c r="F15" s="33"/>
      <c r="G15" s="33"/>
      <c r="H15" s="14">
        <f>H11+H12+H13-H14</f>
        <v>47.42162234108244</v>
      </c>
    </row>
    <row r="16" spans="2:9" x14ac:dyDescent="0.2">
      <c r="B16" s="17"/>
      <c r="C16" s="18"/>
      <c r="D16" s="18"/>
      <c r="E16" s="18"/>
      <c r="F16" s="18"/>
      <c r="G16" s="18"/>
      <c r="H16" s="19"/>
    </row>
    <row r="17" spans="2:8" x14ac:dyDescent="0.2">
      <c r="B17" s="15" t="s">
        <v>13</v>
      </c>
      <c r="C17" s="11" t="s">
        <v>22</v>
      </c>
      <c r="D17" s="11"/>
      <c r="E17" s="11"/>
      <c r="F17" s="11"/>
      <c r="G17" s="11"/>
      <c r="H17" s="16">
        <f>(E8-G8)*0.017753</f>
        <v>1.0119210000000001</v>
      </c>
    </row>
    <row r="18" spans="2:8" s="3" customFormat="1" ht="15.75" x14ac:dyDescent="0.25">
      <c r="B18" s="12"/>
      <c r="C18" s="13"/>
      <c r="D18" s="33" t="s">
        <v>10</v>
      </c>
      <c r="E18" s="33"/>
      <c r="F18" s="33"/>
      <c r="G18" s="33"/>
      <c r="H18" s="14">
        <f>H15+H17</f>
        <v>48.433543341082441</v>
      </c>
    </row>
    <row r="19" spans="2:8" x14ac:dyDescent="0.2">
      <c r="B19" s="17"/>
      <c r="C19" s="18"/>
      <c r="D19" s="18"/>
      <c r="E19" s="18"/>
      <c r="F19" s="18"/>
      <c r="G19" s="18"/>
      <c r="H19" s="19"/>
    </row>
    <row r="20" spans="2:8" x14ac:dyDescent="0.2">
      <c r="B20" s="15" t="s">
        <v>12</v>
      </c>
      <c r="C20" s="11" t="s">
        <v>23</v>
      </c>
      <c r="D20" s="11"/>
      <c r="E20" s="11"/>
      <c r="F20" s="11"/>
      <c r="G20" s="11"/>
      <c r="H20" s="16">
        <f>0.21*H18</f>
        <v>10.171044101627313</v>
      </c>
    </row>
    <row r="21" spans="2:8" s="3" customFormat="1" ht="16.5" thickBot="1" x14ac:dyDescent="0.3">
      <c r="B21" s="20"/>
      <c r="C21" s="21"/>
      <c r="D21" s="32" t="s">
        <v>11</v>
      </c>
      <c r="E21" s="32"/>
      <c r="F21" s="32"/>
      <c r="G21" s="32"/>
      <c r="H21" s="22">
        <f>H18+H20</f>
        <v>58.604587442709757</v>
      </c>
    </row>
  </sheetData>
  <mergeCells count="8">
    <mergeCell ref="B2:H2"/>
    <mergeCell ref="D21:G21"/>
    <mergeCell ref="D15:G15"/>
    <mergeCell ref="B10:H10"/>
    <mergeCell ref="B4:H4"/>
    <mergeCell ref="E6:F6"/>
    <mergeCell ref="G6:H6"/>
    <mergeCell ref="D18:G18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orientation="portrait" r:id="rId1"/>
  <headerFooter>
    <oddHeader>&amp;RPablo Dávila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aulainforma</dc:creator>
  <cp:lastModifiedBy>aulainforma</cp:lastModifiedBy>
  <cp:lastPrinted>2016-12-05T09:53:54Z</cp:lastPrinted>
  <dcterms:created xsi:type="dcterms:W3CDTF">2016-12-02T08:07:15Z</dcterms:created>
  <dcterms:modified xsi:type="dcterms:W3CDTF">2016-12-05T09:53:57Z</dcterms:modified>
</cp:coreProperties>
</file>