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30" windowWidth="8445" windowHeight="4605" tabRatio="404"/>
  </bookViews>
  <sheets>
    <sheet name="Examen de Admisión" sheetId="8" r:id="rId1"/>
    <sheet name="Ventas " sheetId="9" r:id="rId2"/>
  </sheets>
  <calcPr calcId="162913"/>
</workbook>
</file>

<file path=xl/calcChain.xml><?xml version="1.0" encoding="utf-8"?>
<calcChain xmlns="http://schemas.openxmlformats.org/spreadsheetml/2006/main">
  <c r="E59" i="9" l="1"/>
  <c r="E60" i="9"/>
  <c r="E61" i="9"/>
  <c r="E62" i="9"/>
  <c r="E63" i="9"/>
  <c r="E64" i="9"/>
  <c r="E65" i="9"/>
  <c r="E66" i="9"/>
  <c r="E67" i="9"/>
  <c r="E68" i="9"/>
  <c r="E69" i="9"/>
  <c r="E70" i="9"/>
  <c r="E71" i="9"/>
  <c r="E58" i="9"/>
  <c r="D72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58" i="9"/>
  <c r="H23" i="9"/>
  <c r="H24" i="9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22" i="9"/>
  <c r="H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21" i="9"/>
  <c r="J28" i="8" l="1"/>
  <c r="K28" i="8"/>
  <c r="J27" i="8"/>
  <c r="K27" i="8"/>
  <c r="J26" i="8"/>
  <c r="K26" i="8"/>
  <c r="J29" i="8"/>
  <c r="K29" i="8"/>
  <c r="I29" i="8"/>
  <c r="I28" i="8"/>
  <c r="I27" i="8"/>
  <c r="I26" i="8"/>
  <c r="K20" i="8"/>
</calcChain>
</file>

<file path=xl/sharedStrings.xml><?xml version="1.0" encoding="utf-8"?>
<sst xmlns="http://schemas.openxmlformats.org/spreadsheetml/2006/main" count="198" uniqueCount="53">
  <si>
    <t>Matemáticas</t>
  </si>
  <si>
    <t>Lógica</t>
  </si>
  <si>
    <t>Aspirante</t>
  </si>
  <si>
    <t>NP</t>
  </si>
  <si>
    <t>Preguntas:</t>
  </si>
  <si>
    <t>1)</t>
  </si>
  <si>
    <t>2)</t>
  </si>
  <si>
    <t>3)</t>
  </si>
  <si>
    <t>4)</t>
  </si>
  <si>
    <t>¿Cuántos aspirantes se inscribieron al examen?</t>
  </si>
  <si>
    <t>Estadística</t>
  </si>
  <si>
    <t>Nº Aspirantes</t>
  </si>
  <si>
    <t>N</t>
  </si>
  <si>
    <t>No Presentados
NP</t>
  </si>
  <si>
    <t>No Aptos
N</t>
  </si>
  <si>
    <t>Aptos
A</t>
  </si>
  <si>
    <t>Completa la siguiente tabla:</t>
  </si>
  <si>
    <r>
      <t xml:space="preserve">Elaborar tres </t>
    </r>
    <r>
      <rPr>
        <b/>
        <sz val="10"/>
        <rFont val="Arial"/>
        <family val="2"/>
      </rPr>
      <t xml:space="preserve">gráficas circulares </t>
    </r>
    <r>
      <rPr>
        <sz val="10"/>
        <rFont val="Arial"/>
      </rPr>
      <t>en donde se muestre el porcentaje de alumnos que no presentaron (NP), no Aptos (N) y aptos (A) en cada uno de los exámenes</t>
    </r>
  </si>
  <si>
    <r>
      <t xml:space="preserve">Elaborar un </t>
    </r>
    <r>
      <rPr>
        <b/>
        <sz val="10"/>
        <rFont val="Arial"/>
        <family val="2"/>
      </rPr>
      <t>diagrama de barras</t>
    </r>
    <r>
      <rPr>
        <sz val="10"/>
        <rFont val="Arial"/>
        <family val="2"/>
      </rPr>
      <t xml:space="preserve"> donde se observen para cada materia el nº de alumnos no presentados, no aptos y aptos</t>
    </r>
  </si>
  <si>
    <t>A</t>
  </si>
  <si>
    <t>TOTAL</t>
  </si>
  <si>
    <t>Fecha</t>
  </si>
  <si>
    <t>Clave del artículo</t>
  </si>
  <si>
    <t>Descripción</t>
  </si>
  <si>
    <t>Precio</t>
  </si>
  <si>
    <t>Unidades vendidas</t>
  </si>
  <si>
    <t>Conteste las preguntas:</t>
  </si>
  <si>
    <t>Estanterías</t>
  </si>
  <si>
    <t>Portapapeles</t>
  </si>
  <si>
    <t>PC</t>
  </si>
  <si>
    <t>Agenda</t>
  </si>
  <si>
    <t>Calculadora</t>
  </si>
  <si>
    <t>PortaCD´s</t>
  </si>
  <si>
    <t>Caja de CD´s</t>
  </si>
  <si>
    <t>Engrapadora</t>
  </si>
  <si>
    <t>Esquinero</t>
  </si>
  <si>
    <r>
      <t xml:space="preserve">Elabore una </t>
    </r>
    <r>
      <rPr>
        <b/>
        <sz val="10"/>
        <rFont val="Arial"/>
        <family val="2"/>
      </rPr>
      <t>gráfica de lineas</t>
    </r>
    <r>
      <rPr>
        <sz val="10"/>
        <rFont val="Arial"/>
      </rPr>
      <t xml:space="preserve"> en la que</t>
    </r>
  </si>
  <si>
    <t>Caja de disquetes</t>
  </si>
  <si>
    <t>Sillón</t>
  </si>
  <si>
    <t>durante el mes de marzo, día por día.</t>
  </si>
  <si>
    <t>Escritorio</t>
  </si>
  <si>
    <t>Calendario</t>
  </si>
  <si>
    <t>Portaclips</t>
  </si>
  <si>
    <t>se aprecie la evolución de las ventas acumuladas</t>
  </si>
  <si>
    <t>Ventas
Acumuladas</t>
  </si>
  <si>
    <t>Completa la siguiente tabla</t>
  </si>
  <si>
    <t>Producto</t>
  </si>
  <si>
    <t>se aprecie la evolución de las ventas diarias</t>
  </si>
  <si>
    <r>
      <t xml:space="preserve">Elabore una </t>
    </r>
    <r>
      <rPr>
        <b/>
        <sz val="10"/>
        <rFont val="Arial"/>
        <family val="2"/>
      </rPr>
      <t xml:space="preserve">gráfica de columnas </t>
    </r>
    <r>
      <rPr>
        <sz val="10"/>
        <rFont val="Arial"/>
      </rPr>
      <t>en la que</t>
    </r>
  </si>
  <si>
    <t>Ventas diarias</t>
  </si>
  <si>
    <t>Porcentaje de ventas respecto al total</t>
  </si>
  <si>
    <r>
      <t>Elabora un</t>
    </r>
    <r>
      <rPr>
        <b/>
        <sz val="10"/>
        <rFont val="Arial"/>
        <family val="2"/>
      </rPr>
      <t xml:space="preserve"> diagrama de anillo</t>
    </r>
    <r>
      <rPr>
        <sz val="10"/>
        <rFont val="Arial"/>
      </rPr>
      <t xml:space="preserve"> donde se muestren los porcentajes de ventas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</si>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</sst>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0\ &quot;€&quot;"/>
    <numFmt numFmtId="166" formatCode="#,##0.00\ _€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1" xfId="0" applyFill="1" applyBorder="1"/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/>
    <xf numFmtId="0" fontId="5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/>
    </xf>
    <xf numFmtId="0" fontId="6" fillId="0" borderId="0" xfId="0" applyFont="1"/>
    <xf numFmtId="14" fontId="0" fillId="2" borderId="2" xfId="0" applyNumberFormat="1" applyFill="1" applyBorder="1"/>
    <xf numFmtId="0" fontId="0" fillId="2" borderId="2" xfId="0" applyFill="1" applyBorder="1"/>
    <xf numFmtId="165" fontId="0" fillId="2" borderId="2" xfId="1" applyNumberFormat="1" applyFont="1" applyFill="1" applyBorder="1"/>
    <xf numFmtId="0" fontId="0" fillId="2" borderId="3" xfId="1" applyNumberFormat="1" applyFont="1" applyFill="1" applyBorder="1" applyAlignment="1">
      <alignment horizontal="center"/>
    </xf>
    <xf numFmtId="166" fontId="0" fillId="2" borderId="1" xfId="1" applyNumberFormat="1" applyFont="1" applyFill="1" applyBorder="1"/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0" fillId="2" borderId="8" xfId="0" applyFill="1" applyBorder="1"/>
    <xf numFmtId="0" fontId="0" fillId="2" borderId="9" xfId="0" applyFont="1" applyFill="1" applyBorder="1"/>
    <xf numFmtId="0" fontId="0" fillId="0" borderId="10" xfId="0" applyBorder="1" applyAlignment="1">
      <alignment horizontal="center"/>
    </xf>
    <xf numFmtId="44" fontId="0" fillId="2" borderId="1" xfId="1" applyNumberFormat="1" applyFont="1" applyFill="1" applyBorder="1"/>
    <xf numFmtId="9" fontId="0" fillId="0" borderId="4" xfId="2" applyFont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Matemáticas</a:t>
            </a:r>
          </a:p>
        </c:rich>
      </c:tx>
      <c:layout>
        <c:manualLayout>
          <c:xMode val="edge"/>
          <c:yMode val="edge"/>
          <c:x val="0.34295148310475926"/>
          <c:y val="3.514656627517519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h="3810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41B-4988-8EA2-F6F0769FE8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41B-4988-8EA2-F6F0769FE8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41B-4988-8EA2-F6F0769FE8D3}"/>
              </c:ext>
            </c:extLst>
          </c:dPt>
          <c:dLbls>
            <c:dLbl>
              <c:idx val="0"/>
              <c:layout>
                <c:manualLayout>
                  <c:x val="-0.24815643236619053"/>
                  <c:y val="-3.02362204724409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No presentados</a:t>
                    </a:r>
                  </a:p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NP</a:t>
                    </a:r>
                  </a:p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56%</a:t>
                    </a:r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666683536759185"/>
                      <c:h val="0.19223344556677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41B-4988-8EA2-F6F0769FE8D3}"/>
                </c:ext>
              </c:extLst>
            </c:dLbl>
            <c:dLbl>
              <c:idx val="1"/>
              <c:layout>
                <c:manualLayout>
                  <c:x val="0.15368764137039451"/>
                  <c:y val="-0.1533635568281237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aptos</a:t>
                    </a:r>
                  </a:p>
                  <a:p>
                    <a:r>
                      <a:rPr lang="en-US"/>
                      <a:t>N</a:t>
                    </a:r>
                  </a:p>
                  <a:p>
                    <a:r>
                      <a:rPr lang="en-US"/>
                      <a:t>19%</a:t>
                    </a:r>
                    <a:endParaRPr lang="es-E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41B-4988-8EA2-F6F0769FE8D3}"/>
                </c:ext>
              </c:extLst>
            </c:dLbl>
            <c:dLbl>
              <c:idx val="2"/>
              <c:layout>
                <c:manualLayout>
                  <c:x val="0.13599781928552881"/>
                  <c:y val="0.207500729075532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Aptos</a:t>
                    </a:r>
                  </a:p>
                  <a:p>
                    <a:r>
                      <a:rPr lang="en-US"/>
                      <a:t>A</a:t>
                    </a:r>
                  </a:p>
                  <a:p>
                    <a:r>
                      <a:rPr lang="es-ES"/>
                      <a:t>25%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'Examen de Admisión'!$I$26:$I$28</c:f>
              <c:numCache>
                <c:formatCode>General</c:formatCode>
                <c:ptCount val="3"/>
                <c:pt idx="0">
                  <c:v>20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1B-4988-8EA2-F6F0769FE8D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Estadística</a:t>
            </a:r>
          </a:p>
        </c:rich>
      </c:tx>
      <c:layout>
        <c:manualLayout>
          <c:xMode val="edge"/>
          <c:yMode val="edge"/>
          <c:x val="0.34295148310475926"/>
          <c:y val="3.514656627517519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75"/>
      <c:rotY val="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AE4-4074-AA0C-3DF460692B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AE4-4074-AA0C-3DF460692B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AE4-4074-AA0C-3DF460692B0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No Presentados NP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36%</a:t>
                    </a:r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AE4-4074-AA0C-3DF460692B0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No Aptos</a:t>
                    </a:r>
                    <a:br>
                      <a:rPr lang="en-US"/>
                    </a:br>
                    <a:r>
                      <a:rPr lang="en-US"/>
                      <a:t>N</a:t>
                    </a:r>
                    <a:br>
                      <a:rPr lang="en-US"/>
                    </a:br>
                    <a:r>
                      <a:rPr lang="en-US"/>
                      <a:t>25%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Aptos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A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39%</a:t>
                    </a:r>
                    <a:endParaRPr lang="es-E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AE4-4074-AA0C-3DF460692B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'Examen de Admisión'!$J$26:$J$28</c:f>
              <c:numCache>
                <c:formatCode>General</c:formatCode>
                <c:ptCount val="3"/>
                <c:pt idx="0">
                  <c:v>13</c:v>
                </c:pt>
                <c:pt idx="1">
                  <c:v>9</c:v>
                </c:pt>
                <c:pt idx="2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32D-482E-8307-D431BB2C172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B w="88900"/>
    </a:sp3d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800" b="1">
                <a:solidFill>
                  <a:sysClr val="windowText" lastClr="000000"/>
                </a:solidFill>
              </a:rPr>
              <a:t>Lógica</a:t>
            </a:r>
          </a:p>
        </c:rich>
      </c:tx>
      <c:layout>
        <c:manualLayout>
          <c:xMode val="edge"/>
          <c:yMode val="edge"/>
          <c:x val="0.42536111111111108"/>
          <c:y val="6.018518518518518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75"/>
      <c:rotY val="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998-47B8-AE50-24DEC82A8F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998-47B8-AE50-24DEC82A8F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98-47B8-AE50-24DEC82A8FD1}"/>
              </c:ext>
            </c:extLst>
          </c:dPt>
          <c:dLbls>
            <c:dLbl>
              <c:idx val="0"/>
              <c:layout>
                <c:manualLayout>
                  <c:x val="-0.18845330077264902"/>
                  <c:y val="0.1149912435567467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No Presentados</a:t>
                    </a:r>
                  </a:p>
                  <a:p>
                    <a:r>
                      <a:rPr lang="en-US" b="1"/>
                      <a:t>NP</a:t>
                    </a:r>
                  </a:p>
                  <a:p>
                    <a:r>
                      <a:rPr lang="en-US" b="1"/>
                      <a:t>39%</a:t>
                    </a:r>
                    <a:endParaRPr lang="es-E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998-47B8-AE50-24DEC82A8FD1}"/>
                </c:ext>
              </c:extLst>
            </c:dLbl>
            <c:dLbl>
              <c:idx val="1"/>
              <c:layout>
                <c:manualLayout>
                  <c:x val="9.180559496063645E-2"/>
                  <c:y val="-0.20718772821701797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No Aptos</a:t>
                    </a:r>
                  </a:p>
                  <a:p>
                    <a:r>
                      <a:rPr lang="en-US" b="1"/>
                      <a:t>33%</a:t>
                    </a:r>
                    <a:endParaRPr lang="es-E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998-47B8-AE50-24DEC82A8FD1}"/>
                </c:ext>
              </c:extLst>
            </c:dLbl>
            <c:dLbl>
              <c:idx val="2"/>
              <c:layout>
                <c:manualLayout>
                  <c:x val="0.11156352657492341"/>
                  <c:y val="0.17449420741518606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Aptos</a:t>
                    </a:r>
                  </a:p>
                  <a:p>
                    <a:r>
                      <a:rPr lang="en-US" b="1"/>
                      <a:t>A</a:t>
                    </a:r>
                  </a:p>
                  <a:p>
                    <a:r>
                      <a:rPr lang="en-US" b="1"/>
                      <a:t> 28%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998-47B8-AE50-24DEC82A8F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'Examen de Admisión'!$K$26:$K$28</c:f>
              <c:numCache>
                <c:formatCode>General</c:formatCode>
                <c:ptCount val="3"/>
                <c:pt idx="0">
                  <c:v>14</c:v>
                </c:pt>
                <c:pt idx="1">
                  <c:v>12</c:v>
                </c:pt>
                <c:pt idx="2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98-47B8-AE50-24DEC82A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800" b="1">
                <a:solidFill>
                  <a:sysClr val="windowText" lastClr="000000"/>
                </a:solidFill>
              </a:rPr>
              <a:t>Resultados</a:t>
            </a:r>
            <a:r>
              <a:rPr lang="es-ES" sz="1800" b="1" baseline="0">
                <a:solidFill>
                  <a:sysClr val="windowText" lastClr="000000"/>
                </a:solidFill>
              </a:rPr>
              <a:t> de Pruebas de Admisión</a:t>
            </a:r>
            <a:endParaRPr lang="es-ES" sz="18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'Examen de Admisión'!$H$26</c:f>
              <c:strCache>
                <c:ptCount val="1"/>
                <c:pt idx="0">
                  <c:v>No Presentados
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'Examen de Admisión'!$I$25:$K$25</c:f>
              <c:strCache>
                <c:ptCount val="3"/>
                <c:pt idx="0">
                  <c:v>Matemáticas</c:v>
                </c:pt>
                <c:pt idx="1">
                  <c:v>Estadística</c:v>
                </c:pt>
                <c:pt idx="2">
                  <c:v>Lógica</c:v>
                </c:pt>
              </c:strCache>
            </c:strRef>
          </c:cat>
          <c:val>
            <c:numRef>
              <c:f>'Examen de Admisión'!$I$26:$K$26</c:f>
              <c:numCache>
                <c:formatCode>General</c:formatCode>
                <c:ptCount val="3"/>
                <c:pt idx="0">
                  <c:v>20</c:v>
                </c:pt>
                <c:pt idx="1">
                  <c:v>13</c:v>
                </c:pt>
                <c:pt idx="2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95-4A1F-BEDC-38B67BD1C885}"/>
            </c:ext>
          </c:extLst>
        </c:ser>
        <c:ser>
          <c:idx val="1"/>
          <c:order val="1"/>
          <c:tx>
            <c:v>No Aptos 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'Examen de Admisión'!$I$25:$K$25</c:f>
              <c:strCache>
                <c:ptCount val="3"/>
                <c:pt idx="0">
                  <c:v>Matemáticas</c:v>
                </c:pt>
                <c:pt idx="1">
                  <c:v>Estadística</c:v>
                </c:pt>
                <c:pt idx="2">
                  <c:v>Lógica</c:v>
                </c:pt>
              </c:strCache>
            </c:strRef>
          </c:cat>
          <c:val>
            <c:numRef>
              <c:f>'Examen de Admisión'!$I$27:$K$27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95-4A1F-BEDC-38B67BD1C885}"/>
            </c:ext>
          </c:extLst>
        </c:ser>
        <c:ser>
          <c:idx val="2"/>
          <c:order val="2"/>
          <c:tx>
            <c:v>Aptos 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'Examen de Admisión'!$I$25:$K$25</c:f>
              <c:strCache>
                <c:ptCount val="3"/>
                <c:pt idx="0">
                  <c:v>Matemáticas</c:v>
                </c:pt>
                <c:pt idx="1">
                  <c:v>Estadística</c:v>
                </c:pt>
                <c:pt idx="2">
                  <c:v>Lógica</c:v>
                </c:pt>
              </c:strCache>
            </c:strRef>
          </c:cat>
          <c:val>
            <c:numRef>
              <c:f>'Examen de Admisión'!$I$28:$K$28</c:f>
              <c:numCache>
                <c:formatCode>General</c:formatCode>
                <c:ptCount val="3"/>
                <c:pt idx="0">
                  <c:v>9</c:v>
                </c:pt>
                <c:pt idx="1">
                  <c:v>14</c:v>
                </c:pt>
                <c:pt idx="2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95-4A1F-BEDC-38B67BD1C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5073920"/>
        <c:axId val="195084288"/>
      </c:barChart>
      <c:catAx>
        <c:axId val="19507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="1"/>
                  <a:t>Asignaturas</a:t>
                </a:r>
                <a:r>
                  <a:rPr lang="es-ES" b="1" baseline="0"/>
                  <a:t> examinadas</a:t>
                </a:r>
                <a:endParaRPr lang="es-E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084288"/>
        <c:crosses val="autoZero"/>
        <c:auto val="1"/>
        <c:lblAlgn val="ctr"/>
        <c:lblOffset val="100"/>
        <c:tickLblSkip val="1"/>
        <c:noMultiLvlLbl val="0"/>
      </c:catAx>
      <c:valAx>
        <c:axId val="19508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="1"/>
                  <a:t>Número</a:t>
                </a:r>
                <a:r>
                  <a:rPr lang="es-ES" b="1" baseline="0"/>
                  <a:t> de alumnos</a:t>
                </a:r>
                <a:endParaRPr lang="es-E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07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63829207937093"/>
          <c:y val="0.342461311997796"/>
          <c:w val="0.19874699681130836"/>
          <c:h val="0.47884831181791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9"/>
              <c:layout>
                <c:manualLayout>
                  <c:x val="-1.1111111111111112E-2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2"/>
              <c:layout>
                <c:manualLayout>
                  <c:x val="0"/>
                  <c:y val="9.259259259259281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3"/>
              <c:layout>
                <c:manualLayout>
                  <c:x val="0"/>
                  <c:y val="-5.55555555555555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'Ventas '!$C$58:$C$71</c:f>
              <c:strCache>
                <c:ptCount val="14"/>
                <c:pt idx="0">
                  <c:v>Estanterías</c:v>
                </c:pt>
                <c:pt idx="1">
                  <c:v>Portapapeles</c:v>
                </c:pt>
                <c:pt idx="2">
                  <c:v>PC</c:v>
                </c:pt>
                <c:pt idx="3">
                  <c:v>Agenda</c:v>
                </c:pt>
                <c:pt idx="4">
                  <c:v>Calculadora</c:v>
                </c:pt>
                <c:pt idx="5">
                  <c:v>PortaCD´s</c:v>
                </c:pt>
                <c:pt idx="6">
                  <c:v>Caja de CD´s</c:v>
                </c:pt>
                <c:pt idx="7">
                  <c:v>Engrapadora</c:v>
                </c:pt>
                <c:pt idx="8">
                  <c:v>Esquinero</c:v>
                </c:pt>
                <c:pt idx="9">
                  <c:v>Caja de disquetes</c:v>
                </c:pt>
                <c:pt idx="10">
                  <c:v>Sillón</c:v>
                </c:pt>
                <c:pt idx="11">
                  <c:v>Escritorio</c:v>
                </c:pt>
                <c:pt idx="12">
                  <c:v>Calendario</c:v>
                </c:pt>
                <c:pt idx="13">
                  <c:v>Portaclips</c:v>
                </c:pt>
              </c:strCache>
            </c:strRef>
          </c:cat>
          <c:val>
            <c:numRef>
              <c:f>'Ventas '!$E$58:$E$71</c:f>
              <c:numCache>
                <c:formatCode>0%</c:formatCode>
                <c:ptCount val="14"/>
                <c:pt idx="0">
                  <c:v>0.125</c:v>
                </c:pt>
                <c:pt idx="1">
                  <c:v>5.434782608695652E-2</c:v>
                </c:pt>
                <c:pt idx="2">
                  <c:v>2.717391304347826E-2</c:v>
                </c:pt>
                <c:pt idx="3">
                  <c:v>9.2391304347826081E-2</c:v>
                </c:pt>
                <c:pt idx="4">
                  <c:v>0.14673913043478262</c:v>
                </c:pt>
                <c:pt idx="5">
                  <c:v>5.434782608695652E-2</c:v>
                </c:pt>
                <c:pt idx="6">
                  <c:v>0.13043478260869565</c:v>
                </c:pt>
                <c:pt idx="7">
                  <c:v>4.8913043478260872E-2</c:v>
                </c:pt>
                <c:pt idx="8">
                  <c:v>9.7826086956521743E-2</c:v>
                </c:pt>
                <c:pt idx="9">
                  <c:v>4.3478260869565216E-2</c:v>
                </c:pt>
                <c:pt idx="10">
                  <c:v>3.2608695652173912E-2</c:v>
                </c:pt>
                <c:pt idx="11">
                  <c:v>8.1521739130434784E-2</c:v>
                </c:pt>
                <c:pt idx="12">
                  <c:v>4.3478260869565216E-2</c:v>
                </c:pt>
                <c:pt idx="13">
                  <c:v>2.1739130434782608E-2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AE-43CC-AD71-49D568BE10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8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Ventas</a:t>
            </a:r>
            <a:br>
              <a:rPr lang="es-ES"/>
            </a:br>
            <a:r>
              <a:rPr lang="es-ES"/>
              <a:t>Acumuladas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6890529308836397"/>
          <c:y val="0.24608616105397244"/>
          <c:w val="0.61823272090988624"/>
          <c:h val="0.47401848384587103"/>
        </c:manualLayout>
      </c:layout>
      <c:lineChart>
        <c:grouping val="standard"/>
        <c:varyColors val="0"/>
        <c:ser>
          <c:idx val="0"/>
          <c:order val="0"/>
          <c:tx>
            <c:strRef>
              <c:f>'Ventas '!$H$20</c:f>
              <c:strCache>
                <c:ptCount val="1"/>
                <c:pt idx="0">
                  <c:v>Ventas
Acumuladas</c:v>
                </c:pt>
              </c:strCache>
            </c:strRef>
          </c:tx>
          <c:marker>
            <c:symbol val="none"/>
          </c:marker>
          <c:cat>
            <c:numRef>
              <c:f>'Ventas '!$B$21:$B$50</c:f>
              <c:numCache>
                <c:formatCode>m/d/yyyy</c:formatCode>
                <c:ptCount val="30"/>
                <c:pt idx="0">
                  <c:v>42675</c:v>
                </c:pt>
                <c:pt idx="1">
                  <c:v>42676</c:v>
                </c:pt>
                <c:pt idx="2">
                  <c:v>42677</c:v>
                </c:pt>
                <c:pt idx="3">
                  <c:v>42678</c:v>
                </c:pt>
                <c:pt idx="4">
                  <c:v>42679</c:v>
                </c:pt>
                <c:pt idx="5">
                  <c:v>42680</c:v>
                </c:pt>
                <c:pt idx="6">
                  <c:v>42681</c:v>
                </c:pt>
                <c:pt idx="7">
                  <c:v>42682</c:v>
                </c:pt>
                <c:pt idx="8">
                  <c:v>42683</c:v>
                </c:pt>
                <c:pt idx="9">
                  <c:v>42684</c:v>
                </c:pt>
                <c:pt idx="10">
                  <c:v>42685</c:v>
                </c:pt>
                <c:pt idx="11">
                  <c:v>42686</c:v>
                </c:pt>
                <c:pt idx="12">
                  <c:v>42687</c:v>
                </c:pt>
                <c:pt idx="13">
                  <c:v>42688</c:v>
                </c:pt>
                <c:pt idx="14">
                  <c:v>42689</c:v>
                </c:pt>
                <c:pt idx="15">
                  <c:v>42690</c:v>
                </c:pt>
                <c:pt idx="16">
                  <c:v>42691</c:v>
                </c:pt>
                <c:pt idx="17">
                  <c:v>42692</c:v>
                </c:pt>
                <c:pt idx="18">
                  <c:v>42693</c:v>
                </c:pt>
                <c:pt idx="19">
                  <c:v>42694</c:v>
                </c:pt>
                <c:pt idx="20">
                  <c:v>42695</c:v>
                </c:pt>
                <c:pt idx="21">
                  <c:v>42696</c:v>
                </c:pt>
                <c:pt idx="22">
                  <c:v>42697</c:v>
                </c:pt>
                <c:pt idx="23">
                  <c:v>42698</c:v>
                </c:pt>
                <c:pt idx="24">
                  <c:v>42699</c:v>
                </c:pt>
                <c:pt idx="25">
                  <c:v>42700</c:v>
                </c:pt>
                <c:pt idx="26">
                  <c:v>42701</c:v>
                </c:pt>
                <c:pt idx="27">
                  <c:v>42702</c:v>
                </c:pt>
                <c:pt idx="28">
                  <c:v>42703</c:v>
                </c:pt>
                <c:pt idx="29">
                  <c:v>42704</c:v>
                </c:pt>
              </c:numCache>
            </c:numRef>
          </c:cat>
          <c:val>
            <c:numRef>
              <c:f>'Ventas '!$H$21:$H$50</c:f>
              <c:numCache>
                <c:formatCode>_("€"* #,##0.00_);_("€"* \(#,##0.00\);_("€"* "-"??_);_(@_)</c:formatCode>
                <c:ptCount val="30"/>
                <c:pt idx="0" formatCode="#,##0.00\ _€">
                  <c:v>5075.0999999999995</c:v>
                </c:pt>
                <c:pt idx="1">
                  <c:v>10714.099999999999</c:v>
                </c:pt>
                <c:pt idx="2">
                  <c:v>11046.099999999999</c:v>
                </c:pt>
                <c:pt idx="3">
                  <c:v>18680.599999999999</c:v>
                </c:pt>
                <c:pt idx="4">
                  <c:v>19500.599999999999</c:v>
                </c:pt>
                <c:pt idx="5">
                  <c:v>20799.599999999999</c:v>
                </c:pt>
                <c:pt idx="6">
                  <c:v>20864.599999999999</c:v>
                </c:pt>
                <c:pt idx="7">
                  <c:v>23120.199999999997</c:v>
                </c:pt>
                <c:pt idx="8">
                  <c:v>23293.799999999996</c:v>
                </c:pt>
                <c:pt idx="9">
                  <c:v>24809.299999999996</c:v>
                </c:pt>
                <c:pt idx="10">
                  <c:v>24839.699999999997</c:v>
                </c:pt>
                <c:pt idx="11">
                  <c:v>25311.299999999996</c:v>
                </c:pt>
                <c:pt idx="12">
                  <c:v>25435.299999999996</c:v>
                </c:pt>
                <c:pt idx="13">
                  <c:v>25495.299999999996</c:v>
                </c:pt>
                <c:pt idx="14">
                  <c:v>26242.299999999996</c:v>
                </c:pt>
                <c:pt idx="15">
                  <c:v>26333.499999999996</c:v>
                </c:pt>
                <c:pt idx="16">
                  <c:v>27199.499999999996</c:v>
                </c:pt>
                <c:pt idx="17">
                  <c:v>29352.899999999994</c:v>
                </c:pt>
                <c:pt idx="18">
                  <c:v>29402.499999999993</c:v>
                </c:pt>
                <c:pt idx="19">
                  <c:v>31567.499999999993</c:v>
                </c:pt>
                <c:pt idx="20">
                  <c:v>31691.499999999993</c:v>
                </c:pt>
                <c:pt idx="21">
                  <c:v>32163.099999999991</c:v>
                </c:pt>
                <c:pt idx="22">
                  <c:v>32178.299999999992</c:v>
                </c:pt>
                <c:pt idx="23">
                  <c:v>33254.999999999993</c:v>
                </c:pt>
                <c:pt idx="24">
                  <c:v>35408.399999999994</c:v>
                </c:pt>
                <c:pt idx="25">
                  <c:v>35532.399999999994</c:v>
                </c:pt>
                <c:pt idx="26">
                  <c:v>35603.599999999991</c:v>
                </c:pt>
                <c:pt idx="27">
                  <c:v>35863.599999999991</c:v>
                </c:pt>
                <c:pt idx="28">
                  <c:v>36786.099999999991</c:v>
                </c:pt>
                <c:pt idx="29">
                  <c:v>36808.499999999993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1136"/>
        <c:axId val="17373056"/>
      </c:lineChart>
      <c:dateAx>
        <c:axId val="173711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7373056"/>
        <c:crosses val="autoZero"/>
        <c:auto val="1"/>
        <c:lblOffset val="100"/>
        <c:baseTimeUnit val="days"/>
        <c:majorUnit val="7"/>
        <c:majorTimeUnit val="days"/>
      </c:dateAx>
      <c:valAx>
        <c:axId val="17373056"/>
        <c:scaling>
          <c:orientation val="minMax"/>
        </c:scaling>
        <c:delete val="0"/>
        <c:axPos val="l"/>
        <c:majorGridlines/>
        <c:numFmt formatCode="#,##0.00\ _€" sourceLinked="1"/>
        <c:majorTickMark val="out"/>
        <c:minorTickMark val="none"/>
        <c:tickLblPos val="nextTo"/>
        <c:crossAx val="1737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694975628046493"/>
          <c:y val="0.48226730616327684"/>
          <c:w val="0.20517136518476775"/>
          <c:h val="0.131013362743337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Ventas diarias en el mes de marzo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6778462621706888"/>
          <c:y val="0.11965404526905249"/>
          <c:w val="0.79987925662510351"/>
          <c:h val="0.67543735842682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'Ventas '!$B$21:$B$50</c:f>
              <c:numCache>
                <c:formatCode>m/d/yyyy</c:formatCode>
                <c:ptCount val="30"/>
                <c:pt idx="0">
                  <c:v>42675</c:v>
                </c:pt>
                <c:pt idx="1">
                  <c:v>42676</c:v>
                </c:pt>
                <c:pt idx="2">
                  <c:v>42677</c:v>
                </c:pt>
                <c:pt idx="3">
                  <c:v>42678</c:v>
                </c:pt>
                <c:pt idx="4">
                  <c:v>42679</c:v>
                </c:pt>
                <c:pt idx="5">
                  <c:v>42680</c:v>
                </c:pt>
                <c:pt idx="6">
                  <c:v>42681</c:v>
                </c:pt>
                <c:pt idx="7">
                  <c:v>42682</c:v>
                </c:pt>
                <c:pt idx="8">
                  <c:v>42683</c:v>
                </c:pt>
                <c:pt idx="9">
                  <c:v>42684</c:v>
                </c:pt>
                <c:pt idx="10">
                  <c:v>42685</c:v>
                </c:pt>
                <c:pt idx="11">
                  <c:v>42686</c:v>
                </c:pt>
                <c:pt idx="12">
                  <c:v>42687</c:v>
                </c:pt>
                <c:pt idx="13">
                  <c:v>42688</c:v>
                </c:pt>
                <c:pt idx="14">
                  <c:v>42689</c:v>
                </c:pt>
                <c:pt idx="15">
                  <c:v>42690</c:v>
                </c:pt>
                <c:pt idx="16">
                  <c:v>42691</c:v>
                </c:pt>
                <c:pt idx="17">
                  <c:v>42692</c:v>
                </c:pt>
                <c:pt idx="18">
                  <c:v>42693</c:v>
                </c:pt>
                <c:pt idx="19">
                  <c:v>42694</c:v>
                </c:pt>
                <c:pt idx="20">
                  <c:v>42695</c:v>
                </c:pt>
                <c:pt idx="21">
                  <c:v>42696</c:v>
                </c:pt>
                <c:pt idx="22">
                  <c:v>42697</c:v>
                </c:pt>
                <c:pt idx="23">
                  <c:v>42698</c:v>
                </c:pt>
                <c:pt idx="24">
                  <c:v>42699</c:v>
                </c:pt>
                <c:pt idx="25">
                  <c:v>42700</c:v>
                </c:pt>
                <c:pt idx="26">
                  <c:v>42701</c:v>
                </c:pt>
                <c:pt idx="27">
                  <c:v>42702</c:v>
                </c:pt>
                <c:pt idx="28">
                  <c:v>42703</c:v>
                </c:pt>
                <c:pt idx="29">
                  <c:v>42704</c:v>
                </c:pt>
              </c:numCache>
            </c:numRef>
          </c:cat>
          <c:val>
            <c:numRef>
              <c:f>'Ventas '!$G$21:$G$50</c:f>
              <c:numCache>
                <c:formatCode>_("€"* #,##0.00_);_("€"* \(#,##0.00\);_("€"* "-"??_);_(@_)</c:formatCode>
                <c:ptCount val="30"/>
                <c:pt idx="0">
                  <c:v>5075.0999999999995</c:v>
                </c:pt>
                <c:pt idx="1">
                  <c:v>5639</c:v>
                </c:pt>
                <c:pt idx="2">
                  <c:v>332</c:v>
                </c:pt>
                <c:pt idx="3">
                  <c:v>7634.5</c:v>
                </c:pt>
                <c:pt idx="4">
                  <c:v>820</c:v>
                </c:pt>
                <c:pt idx="5">
                  <c:v>1299</c:v>
                </c:pt>
                <c:pt idx="6">
                  <c:v>65</c:v>
                </c:pt>
                <c:pt idx="7">
                  <c:v>2255.6</c:v>
                </c:pt>
                <c:pt idx="8">
                  <c:v>173.6</c:v>
                </c:pt>
                <c:pt idx="9">
                  <c:v>1515.5</c:v>
                </c:pt>
                <c:pt idx="10">
                  <c:v>30.4</c:v>
                </c:pt>
                <c:pt idx="11">
                  <c:v>471.59999999999997</c:v>
                </c:pt>
                <c:pt idx="12">
                  <c:v>124</c:v>
                </c:pt>
                <c:pt idx="13">
                  <c:v>60</c:v>
                </c:pt>
                <c:pt idx="14">
                  <c:v>747</c:v>
                </c:pt>
                <c:pt idx="15">
                  <c:v>91.199999999999989</c:v>
                </c:pt>
                <c:pt idx="16">
                  <c:v>866</c:v>
                </c:pt>
                <c:pt idx="17">
                  <c:v>2153.3999999999996</c:v>
                </c:pt>
                <c:pt idx="18">
                  <c:v>49.6</c:v>
                </c:pt>
                <c:pt idx="19">
                  <c:v>2165</c:v>
                </c:pt>
                <c:pt idx="20">
                  <c:v>124</c:v>
                </c:pt>
                <c:pt idx="21">
                  <c:v>471.59999999999997</c:v>
                </c:pt>
                <c:pt idx="22">
                  <c:v>15.2</c:v>
                </c:pt>
                <c:pt idx="23">
                  <c:v>1076.6999999999998</c:v>
                </c:pt>
                <c:pt idx="24">
                  <c:v>2153.3999999999996</c:v>
                </c:pt>
                <c:pt idx="25">
                  <c:v>124</c:v>
                </c:pt>
                <c:pt idx="26">
                  <c:v>71.2</c:v>
                </c:pt>
                <c:pt idx="27">
                  <c:v>260</c:v>
                </c:pt>
                <c:pt idx="28">
                  <c:v>922.5</c:v>
                </c:pt>
                <c:pt idx="29">
                  <c:v>22.4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50272"/>
        <c:axId val="17813888"/>
      </c:barChart>
      <c:dateAx>
        <c:axId val="1775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 del mes</a:t>
                </a:r>
              </a:p>
            </c:rich>
          </c:tx>
          <c:layout/>
          <c:overlay val="0"/>
        </c:title>
        <c:numFmt formatCode="m/d/yyyy" sourceLinked="1"/>
        <c:majorTickMark val="none"/>
        <c:minorTickMark val="none"/>
        <c:tickLblPos val="low"/>
        <c:txPr>
          <a:bodyPr rot="-2760000"/>
          <a:lstStyle/>
          <a:p>
            <a:pPr>
              <a:defRPr/>
            </a:pPr>
            <a:endParaRPr lang="es-ES"/>
          </a:p>
        </c:txPr>
        <c:crossAx val="17813888"/>
        <c:crosses val="autoZero"/>
        <c:auto val="0"/>
        <c:lblOffset val="100"/>
        <c:baseTimeUnit val="days"/>
        <c:majorUnit val="2"/>
        <c:majorTimeUnit val="days"/>
      </c:dateAx>
      <c:valAx>
        <c:axId val="17813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Euros</a:t>
                </a:r>
                <a:r>
                  <a:rPr lang="es-ES" baseline="0"/>
                  <a:t> ganados</a:t>
                </a:r>
                <a:endParaRPr lang="es-ES"/>
              </a:p>
            </c:rich>
          </c:tx>
          <c:layout/>
          <c:overlay val="0"/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17750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9</xdr:col>
      <xdr:colOff>38100</xdr:colOff>
      <xdr:row>6</xdr:row>
      <xdr:rowOff>95250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209550" y="180975"/>
          <a:ext cx="5743575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Examen de Admisión</a:t>
          </a: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PLANTEAMIENTO DEL PROBLEMA:</a:t>
          </a: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Se han llevado a cabo los exámenes de admisión para cierta universidad. El examen constó de 3 partes: Matemáticas, Estadística y Lógica.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Mediante Excel se han registrado las notas de los aspirantes.</a:t>
          </a:r>
        </a:p>
        <a:p>
          <a:pPr algn="l" rtl="0">
            <a:defRPr sz="1000"/>
          </a:pP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219075</xdr:colOff>
      <xdr:row>7</xdr:row>
      <xdr:rowOff>85725</xdr:rowOff>
    </xdr:from>
    <xdr:to>
      <xdr:col>9</xdr:col>
      <xdr:colOff>28575</xdr:colOff>
      <xdr:row>10</xdr:row>
      <xdr:rowOff>104775</xdr:rowOff>
    </xdr:to>
    <xdr:sp macro="" textlink="">
      <xdr:nvSpPr>
        <xdr:cNvPr id="8194" name="Text Box 2"/>
        <xdr:cNvSpPr txBox="1">
          <a:spLocks noChangeArrowheads="1"/>
        </xdr:cNvSpPr>
      </xdr:nvSpPr>
      <xdr:spPr bwMode="auto">
        <a:xfrm>
          <a:off x="219075" y="1219200"/>
          <a:ext cx="5724525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Examen de Admisión</a:t>
          </a: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INSTRUCCIONES:</a:t>
          </a: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Con base en los datos de la siguiente tabla, contesta las preguntas que aparecen junto a la misma.</a:t>
          </a:r>
        </a:p>
        <a:p>
          <a:pPr algn="l" rtl="0">
            <a:defRPr sz="1000"/>
          </a:pP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371475</xdr:colOff>
      <xdr:row>12</xdr:row>
      <xdr:rowOff>9525</xdr:rowOff>
    </xdr:from>
    <xdr:to>
      <xdr:col>7</xdr:col>
      <xdr:colOff>28575</xdr:colOff>
      <xdr:row>14</xdr:row>
      <xdr:rowOff>123825</xdr:rowOff>
    </xdr:to>
    <xdr:sp macro="" textlink="">
      <xdr:nvSpPr>
        <xdr:cNvPr id="8195" name="WordArt 3"/>
        <xdr:cNvSpPr>
          <a:spLocks noChangeArrowheads="1" noChangeShapeType="1" noTextEdit="1"/>
        </xdr:cNvSpPr>
      </xdr:nvSpPr>
      <xdr:spPr bwMode="auto">
        <a:xfrm>
          <a:off x="981075" y="1952625"/>
          <a:ext cx="3743325" cy="438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/>
              <a:cs typeface="Times New Roman"/>
            </a:rPr>
            <a:t>Examen de Admisión</a:t>
          </a:r>
        </a:p>
      </xdr:txBody>
    </xdr:sp>
    <xdr:clientData/>
  </xdr:twoCellAnchor>
  <xdr:twoCellAnchor>
    <xdr:from>
      <xdr:col>5</xdr:col>
      <xdr:colOff>590552</xdr:colOff>
      <xdr:row>34</xdr:row>
      <xdr:rowOff>138951</xdr:rowOff>
    </xdr:from>
    <xdr:to>
      <xdr:col>11</xdr:col>
      <xdr:colOff>118783</xdr:colOff>
      <xdr:row>52</xdr:row>
      <xdr:rowOff>58269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605117</xdr:colOff>
      <xdr:row>53</xdr:row>
      <xdr:rowOff>0</xdr:rowOff>
    </xdr:from>
    <xdr:to>
      <xdr:col>11</xdr:col>
      <xdr:colOff>133348</xdr:colOff>
      <xdr:row>70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285749</xdr:colOff>
      <xdr:row>34</xdr:row>
      <xdr:rowOff>152400</xdr:rowOff>
    </xdr:from>
    <xdr:to>
      <xdr:col>19</xdr:col>
      <xdr:colOff>16808</xdr:colOff>
      <xdr:row>52</xdr:row>
      <xdr:rowOff>71718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297996</xdr:colOff>
      <xdr:row>53</xdr:row>
      <xdr:rowOff>4081</xdr:rowOff>
    </xdr:from>
    <xdr:to>
      <xdr:col>18</xdr:col>
      <xdr:colOff>600075</xdr:colOff>
      <xdr:row>69</xdr:row>
      <xdr:rowOff>142874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66675</xdr:rowOff>
    </xdr:from>
    <xdr:to>
      <xdr:col>9</xdr:col>
      <xdr:colOff>9525</xdr:colOff>
      <xdr:row>7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8150" y="228600"/>
          <a:ext cx="5610225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Sistema de ventas por teléfono</a:t>
          </a: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PLANTEAMIENTO DEL PROBLEMA: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La empresa "OfiTel, S.A" se dedica a la venta y distribución de artículos de oficina. Las ventas se efectúan únicamente por teléfono. Se acerca el fin de mes y es preciso generar un informe de ventas que indique algunos datos estádisticos que se utilizarán para tomar decisiones respecto a las ventas del siguiente mes.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El informe consiste en completar, mediante Excel,  los datos que a continuación se piden.</a:t>
          </a:r>
        </a:p>
        <a:p>
          <a:pPr algn="l" rtl="0">
            <a:defRPr sz="1000"/>
          </a:pP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8</xdr:row>
      <xdr:rowOff>76200</xdr:rowOff>
    </xdr:from>
    <xdr:to>
      <xdr:col>9</xdr:col>
      <xdr:colOff>19050</xdr:colOff>
      <xdr:row>12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38150" y="1371600"/>
          <a:ext cx="5619750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Sistema de ventas por teléfono</a:t>
          </a: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INSTRUCCIONES:</a:t>
          </a: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De acuerdo a la tabla de artículos que se muestra abajo, responda, </a:t>
          </a:r>
          <a:r>
            <a:rPr lang="es-ES" sz="800" b="1" i="0" u="sng" strike="noStrike" baseline="0">
              <a:solidFill>
                <a:srgbClr val="000000"/>
              </a:solidFill>
              <a:latin typeface="Arial"/>
              <a:cs typeface="Arial"/>
            </a:rPr>
            <a:t>mediante las funciones apropiadas</a:t>
          </a: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, las preguntas que se encuentran junto a la tabla.</a:t>
          </a:r>
        </a:p>
        <a:p>
          <a:pPr algn="l" rtl="0">
            <a:defRPr sz="1000"/>
          </a:pP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13</xdr:row>
      <xdr:rowOff>47625</xdr:rowOff>
    </xdr:from>
    <xdr:to>
      <xdr:col>4</xdr:col>
      <xdr:colOff>485775</xdr:colOff>
      <xdr:row>18</xdr:row>
      <xdr:rowOff>85725</xdr:rowOff>
    </xdr:to>
    <xdr:sp macro="" textlink="">
      <xdr:nvSpPr>
        <xdr:cNvPr id="4" name="WordArt 3"/>
        <xdr:cNvSpPr>
          <a:spLocks noChangeArrowheads="1" noChangeShapeType="1" noTextEdit="1"/>
        </xdr:cNvSpPr>
      </xdr:nvSpPr>
      <xdr:spPr bwMode="auto">
        <a:xfrm>
          <a:off x="2571750" y="2152650"/>
          <a:ext cx="1085850" cy="8477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r>
            <a:rPr lang="es-ES" sz="36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Impact"/>
            </a:rPr>
            <a:t>OfiTel, S.A.</a:t>
          </a:r>
        </a:p>
      </xdr:txBody>
    </xdr:sp>
    <xdr:clientData/>
  </xdr:twoCellAnchor>
  <xdr:twoCellAnchor>
    <xdr:from>
      <xdr:col>8</xdr:col>
      <xdr:colOff>28575</xdr:colOff>
      <xdr:row>58</xdr:row>
      <xdr:rowOff>0</xdr:rowOff>
    </xdr:from>
    <xdr:to>
      <xdr:col>15</xdr:col>
      <xdr:colOff>333375</xdr:colOff>
      <xdr:row>74</xdr:row>
      <xdr:rowOff>142875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9524</xdr:colOff>
      <xdr:row>77</xdr:row>
      <xdr:rowOff>28574</xdr:rowOff>
    </xdr:from>
    <xdr:to>
      <xdr:col>16</xdr:col>
      <xdr:colOff>57149</xdr:colOff>
      <xdr:row>95</xdr:row>
      <xdr:rowOff>38099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590547</xdr:colOff>
      <xdr:row>86</xdr:row>
      <xdr:rowOff>123823</xdr:rowOff>
    </xdr:from>
    <xdr:to>
      <xdr:col>7</xdr:col>
      <xdr:colOff>828674</xdr:colOff>
      <xdr:row>112</xdr:row>
      <xdr:rowOff>19050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W54"/>
  <sheetViews>
    <sheetView tabSelected="1" zoomScaleNormal="100" workbookViewId="0"/>
  </sheetViews>
  <sheetFormatPr baseColWidth="10" defaultColWidth="9.140625" defaultRowHeight="12.75" x14ac:dyDescent="0.2"/>
  <cols>
    <col min="1" max="1" width="9.140625" customWidth="1"/>
    <col min="2" max="2" width="10.85546875" customWidth="1"/>
    <col min="3" max="3" width="13.28515625" customWidth="1"/>
    <col min="4" max="4" width="9.42578125" customWidth="1"/>
    <col min="5" max="5" width="8" customWidth="1"/>
    <col min="8" max="8" width="13" customWidth="1"/>
    <col min="9" max="9" width="14.28515625" customWidth="1"/>
    <col min="10" max="10" width="14.140625" customWidth="1"/>
    <col min="11" max="11" width="11.140625" customWidth="1"/>
  </cols>
  <sheetData>
    <row r="18" spans="2:11" ht="15" x14ac:dyDescent="0.2">
      <c r="B18" s="2" t="s">
        <v>2</v>
      </c>
      <c r="C18" s="2" t="s">
        <v>0</v>
      </c>
      <c r="D18" s="2" t="s">
        <v>10</v>
      </c>
      <c r="E18" s="2" t="s">
        <v>1</v>
      </c>
      <c r="G18" s="3" t="s">
        <v>4</v>
      </c>
    </row>
    <row r="19" spans="2:11" x14ac:dyDescent="0.2">
      <c r="B19" s="1">
        <v>1325</v>
      </c>
      <c r="C19" s="11" t="s">
        <v>3</v>
      </c>
      <c r="D19" s="10" t="s">
        <v>3</v>
      </c>
      <c r="E19" s="10" t="s">
        <v>19</v>
      </c>
    </row>
    <row r="20" spans="2:11" x14ac:dyDescent="0.2">
      <c r="B20" s="1">
        <v>1326</v>
      </c>
      <c r="C20" s="10" t="s">
        <v>19</v>
      </c>
      <c r="D20" s="10" t="s">
        <v>19</v>
      </c>
      <c r="E20" s="10" t="s">
        <v>12</v>
      </c>
      <c r="F20" s="4" t="s">
        <v>5</v>
      </c>
      <c r="G20" t="s">
        <v>9</v>
      </c>
      <c r="K20" s="15">
        <f>COUNT(B19:B54)</f>
        <v>36</v>
      </c>
    </row>
    <row r="21" spans="2:11" x14ac:dyDescent="0.2">
      <c r="B21" s="1">
        <v>1327</v>
      </c>
      <c r="C21" s="10" t="s">
        <v>3</v>
      </c>
      <c r="D21" s="10" t="s">
        <v>12</v>
      </c>
      <c r="E21" s="10" t="s">
        <v>3</v>
      </c>
      <c r="F21" s="5"/>
    </row>
    <row r="22" spans="2:11" x14ac:dyDescent="0.2">
      <c r="B22" s="1">
        <v>1328</v>
      </c>
      <c r="C22" s="10" t="s">
        <v>12</v>
      </c>
      <c r="D22" s="10" t="s">
        <v>19</v>
      </c>
      <c r="E22" s="10" t="s">
        <v>12</v>
      </c>
      <c r="F22" s="5"/>
    </row>
    <row r="23" spans="2:11" x14ac:dyDescent="0.2">
      <c r="B23" s="1">
        <v>1329</v>
      </c>
      <c r="C23" s="10" t="s">
        <v>3</v>
      </c>
      <c r="D23" s="10" t="s">
        <v>3</v>
      </c>
      <c r="E23" s="10" t="s">
        <v>3</v>
      </c>
      <c r="F23" s="4" t="s">
        <v>6</v>
      </c>
      <c r="G23" t="s">
        <v>16</v>
      </c>
    </row>
    <row r="24" spans="2:11" x14ac:dyDescent="0.2">
      <c r="B24" s="1">
        <v>1330</v>
      </c>
      <c r="C24" s="10" t="s">
        <v>19</v>
      </c>
      <c r="D24" s="10" t="s">
        <v>3</v>
      </c>
      <c r="E24" s="10" t="s">
        <v>19</v>
      </c>
      <c r="F24" s="5"/>
    </row>
    <row r="25" spans="2:11" x14ac:dyDescent="0.2">
      <c r="B25" s="1">
        <v>1331</v>
      </c>
      <c r="C25" s="10" t="s">
        <v>3</v>
      </c>
      <c r="D25" s="10" t="s">
        <v>19</v>
      </c>
      <c r="E25" s="10" t="s">
        <v>3</v>
      </c>
      <c r="F25" s="5"/>
      <c r="H25" s="12" t="s">
        <v>11</v>
      </c>
      <c r="I25" s="14" t="s">
        <v>0</v>
      </c>
      <c r="J25" s="14" t="s">
        <v>10</v>
      </c>
      <c r="K25" s="14" t="s">
        <v>1</v>
      </c>
    </row>
    <row r="26" spans="2:11" ht="38.25" x14ac:dyDescent="0.2">
      <c r="B26" s="1">
        <v>1332</v>
      </c>
      <c r="C26" s="10" t="s">
        <v>3</v>
      </c>
      <c r="D26" s="10" t="s">
        <v>19</v>
      </c>
      <c r="E26" s="10" t="s">
        <v>3</v>
      </c>
      <c r="F26" s="4"/>
      <c r="H26" s="13" t="s">
        <v>13</v>
      </c>
      <c r="I26" s="9">
        <f>COUNTIF(C19:C54, "NP")</f>
        <v>20</v>
      </c>
      <c r="J26" s="9">
        <f t="shared" ref="J26:K26" si="0">COUNTIF(D19:D54, "NP")</f>
        <v>13</v>
      </c>
      <c r="K26" s="9">
        <f t="shared" si="0"/>
        <v>14</v>
      </c>
    </row>
    <row r="27" spans="2:11" ht="25.5" x14ac:dyDescent="0.2">
      <c r="B27" s="1">
        <v>1333</v>
      </c>
      <c r="C27" s="10" t="s">
        <v>19</v>
      </c>
      <c r="D27" s="10" t="s">
        <v>19</v>
      </c>
      <c r="E27" s="10" t="s">
        <v>12</v>
      </c>
      <c r="F27" s="5"/>
      <c r="H27" s="13" t="s">
        <v>14</v>
      </c>
      <c r="I27" s="9">
        <f>COUNTIF(C19:C54, "N")</f>
        <v>7</v>
      </c>
      <c r="J27" s="9">
        <f t="shared" ref="J27:K27" si="1">COUNTIF(D19:D54, "N")</f>
        <v>9</v>
      </c>
      <c r="K27" s="9">
        <f t="shared" si="1"/>
        <v>12</v>
      </c>
    </row>
    <row r="28" spans="2:11" ht="25.5" x14ac:dyDescent="0.2">
      <c r="B28" s="1">
        <v>1334</v>
      </c>
      <c r="C28" s="10" t="s">
        <v>19</v>
      </c>
      <c r="D28" s="10" t="s">
        <v>19</v>
      </c>
      <c r="E28" s="10" t="s">
        <v>12</v>
      </c>
      <c r="F28" s="5"/>
      <c r="H28" s="13" t="s">
        <v>15</v>
      </c>
      <c r="I28" s="9">
        <f>COUNTIF(C19:C54, "A")</f>
        <v>9</v>
      </c>
      <c r="J28" s="9">
        <f t="shared" ref="J28:K28" si="2">COUNTIF(D19:D54, "A")</f>
        <v>14</v>
      </c>
      <c r="K28" s="9">
        <f t="shared" si="2"/>
        <v>10</v>
      </c>
    </row>
    <row r="29" spans="2:11" x14ac:dyDescent="0.2">
      <c r="B29" s="1">
        <v>1335</v>
      </c>
      <c r="C29" s="10" t="s">
        <v>19</v>
      </c>
      <c r="D29" s="10" t="s">
        <v>12</v>
      </c>
      <c r="E29" s="10" t="s">
        <v>19</v>
      </c>
      <c r="F29" s="5"/>
      <c r="H29" s="13" t="s">
        <v>20</v>
      </c>
      <c r="I29" s="8">
        <f>SUM(I26:I28)</f>
        <v>36</v>
      </c>
      <c r="J29" s="8">
        <f t="shared" ref="J29:K29" si="3">SUM(J26:J28)</f>
        <v>36</v>
      </c>
      <c r="K29" s="8">
        <f t="shared" si="3"/>
        <v>36</v>
      </c>
    </row>
    <row r="30" spans="2:11" x14ac:dyDescent="0.2">
      <c r="B30" s="1">
        <v>1336</v>
      </c>
      <c r="C30" s="10" t="s">
        <v>3</v>
      </c>
      <c r="D30" s="10" t="s">
        <v>19</v>
      </c>
      <c r="E30" s="10" t="s">
        <v>3</v>
      </c>
      <c r="F30" s="5"/>
    </row>
    <row r="31" spans="2:11" x14ac:dyDescent="0.2">
      <c r="B31" s="1">
        <v>1337</v>
      </c>
      <c r="C31" s="10" t="s">
        <v>19</v>
      </c>
      <c r="D31" s="10" t="s">
        <v>3</v>
      </c>
      <c r="E31" s="10" t="s">
        <v>3</v>
      </c>
      <c r="F31" s="4" t="s">
        <v>7</v>
      </c>
      <c r="G31" s="7" t="s">
        <v>17</v>
      </c>
    </row>
    <row r="32" spans="2:11" x14ac:dyDescent="0.2">
      <c r="B32" s="1">
        <v>1338</v>
      </c>
      <c r="C32" s="10" t="s">
        <v>3</v>
      </c>
      <c r="D32" s="10" t="s">
        <v>3</v>
      </c>
      <c r="E32" s="10" t="s">
        <v>3</v>
      </c>
      <c r="G32" s="7"/>
    </row>
    <row r="33" spans="2:7" x14ac:dyDescent="0.2">
      <c r="B33" s="1">
        <v>1339</v>
      </c>
      <c r="C33" s="10" t="s">
        <v>3</v>
      </c>
      <c r="D33" s="10" t="s">
        <v>12</v>
      </c>
      <c r="E33" s="10" t="s">
        <v>19</v>
      </c>
    </row>
    <row r="34" spans="2:7" x14ac:dyDescent="0.2">
      <c r="B34" s="1">
        <v>1340</v>
      </c>
      <c r="C34" s="10" t="s">
        <v>3</v>
      </c>
      <c r="D34" s="10" t="s">
        <v>3</v>
      </c>
      <c r="E34" s="10" t="s">
        <v>19</v>
      </c>
      <c r="F34" s="4" t="s">
        <v>8</v>
      </c>
      <c r="G34" s="7" t="s">
        <v>18</v>
      </c>
    </row>
    <row r="35" spans="2:7" x14ac:dyDescent="0.2">
      <c r="B35" s="1">
        <v>1341</v>
      </c>
      <c r="C35" s="10" t="s">
        <v>3</v>
      </c>
      <c r="D35" s="10" t="s">
        <v>3</v>
      </c>
      <c r="E35" s="10" t="s">
        <v>12</v>
      </c>
    </row>
    <row r="36" spans="2:7" x14ac:dyDescent="0.2">
      <c r="B36" s="1">
        <v>1342</v>
      </c>
      <c r="C36" s="10" t="s">
        <v>3</v>
      </c>
      <c r="D36" s="10" t="s">
        <v>19</v>
      </c>
      <c r="E36" s="10" t="s">
        <v>19</v>
      </c>
    </row>
    <row r="37" spans="2:7" x14ac:dyDescent="0.2">
      <c r="B37" s="1">
        <v>1343</v>
      </c>
      <c r="C37" s="10" t="s">
        <v>3</v>
      </c>
      <c r="D37" s="10" t="s">
        <v>3</v>
      </c>
      <c r="E37" s="10" t="s">
        <v>3</v>
      </c>
    </row>
    <row r="38" spans="2:7" x14ac:dyDescent="0.2">
      <c r="B38" s="1">
        <v>1344</v>
      </c>
      <c r="C38" s="10" t="s">
        <v>12</v>
      </c>
      <c r="D38" s="10" t="s">
        <v>19</v>
      </c>
      <c r="E38" s="10" t="s">
        <v>3</v>
      </c>
    </row>
    <row r="39" spans="2:7" x14ac:dyDescent="0.2">
      <c r="B39" s="1">
        <v>1345</v>
      </c>
      <c r="C39" s="10" t="s">
        <v>3</v>
      </c>
      <c r="D39" s="10" t="s">
        <v>12</v>
      </c>
      <c r="E39" s="10" t="s">
        <v>12</v>
      </c>
    </row>
    <row r="40" spans="2:7" x14ac:dyDescent="0.2">
      <c r="B40" s="1">
        <v>1346</v>
      </c>
      <c r="C40" s="10" t="s">
        <v>3</v>
      </c>
      <c r="D40" s="10" t="s">
        <v>3</v>
      </c>
      <c r="E40" s="10" t="s">
        <v>3</v>
      </c>
    </row>
    <row r="41" spans="2:7" x14ac:dyDescent="0.2">
      <c r="B41" s="1">
        <v>1347</v>
      </c>
      <c r="C41" s="10" t="s">
        <v>19</v>
      </c>
      <c r="D41" s="10" t="s">
        <v>12</v>
      </c>
      <c r="E41" s="10" t="s">
        <v>3</v>
      </c>
    </row>
    <row r="42" spans="2:7" x14ac:dyDescent="0.2">
      <c r="B42" s="1">
        <v>1348</v>
      </c>
      <c r="C42" s="10" t="s">
        <v>19</v>
      </c>
      <c r="D42" s="10" t="s">
        <v>12</v>
      </c>
      <c r="E42" s="10" t="s">
        <v>12</v>
      </c>
    </row>
    <row r="43" spans="2:7" x14ac:dyDescent="0.2">
      <c r="B43" s="1">
        <v>1349</v>
      </c>
      <c r="C43" s="10" t="s">
        <v>12</v>
      </c>
      <c r="D43" s="10" t="s">
        <v>19</v>
      </c>
      <c r="E43" s="10" t="s">
        <v>12</v>
      </c>
    </row>
    <row r="44" spans="2:7" x14ac:dyDescent="0.2">
      <c r="B44" s="1">
        <v>1350</v>
      </c>
      <c r="C44" s="10" t="s">
        <v>3</v>
      </c>
      <c r="D44" s="10" t="s">
        <v>19</v>
      </c>
      <c r="E44" s="10" t="s">
        <v>19</v>
      </c>
    </row>
    <row r="45" spans="2:7" x14ac:dyDescent="0.2">
      <c r="B45" s="1">
        <v>1351</v>
      </c>
      <c r="C45" s="10" t="s">
        <v>12</v>
      </c>
      <c r="D45" s="10" t="s">
        <v>3</v>
      </c>
      <c r="E45" s="10" t="s">
        <v>19</v>
      </c>
    </row>
    <row r="46" spans="2:7" x14ac:dyDescent="0.2">
      <c r="B46" s="1">
        <v>1352</v>
      </c>
      <c r="C46" s="10" t="s">
        <v>3</v>
      </c>
      <c r="D46" s="10" t="s">
        <v>3</v>
      </c>
      <c r="E46" s="10" t="s">
        <v>12</v>
      </c>
    </row>
    <row r="47" spans="2:7" x14ac:dyDescent="0.2">
      <c r="B47" s="1">
        <v>1353</v>
      </c>
      <c r="C47" s="10" t="s">
        <v>19</v>
      </c>
      <c r="D47" s="10" t="s">
        <v>19</v>
      </c>
      <c r="E47" s="10" t="s">
        <v>3</v>
      </c>
    </row>
    <row r="48" spans="2:7" x14ac:dyDescent="0.2">
      <c r="B48" s="1">
        <v>1354</v>
      </c>
      <c r="C48" s="10" t="s">
        <v>3</v>
      </c>
      <c r="D48" s="10" t="s">
        <v>19</v>
      </c>
      <c r="E48" s="10" t="s">
        <v>12</v>
      </c>
    </row>
    <row r="49" spans="2:23" x14ac:dyDescent="0.2">
      <c r="B49" s="1">
        <v>1355</v>
      </c>
      <c r="C49" s="10" t="s">
        <v>3</v>
      </c>
      <c r="D49" s="10" t="s">
        <v>12</v>
      </c>
      <c r="E49" s="10" t="s">
        <v>12</v>
      </c>
    </row>
    <row r="50" spans="2:23" x14ac:dyDescent="0.2">
      <c r="B50" s="1">
        <v>1356</v>
      </c>
      <c r="C50" s="10" t="s">
        <v>3</v>
      </c>
      <c r="D50" s="10" t="s">
        <v>19</v>
      </c>
      <c r="E50" s="10" t="s">
        <v>19</v>
      </c>
      <c r="W50" t="s">
        <v>52</v>
      </c>
    </row>
    <row r="51" spans="2:23" x14ac:dyDescent="0.2">
      <c r="B51" s="1">
        <v>1357</v>
      </c>
      <c r="C51" s="10" t="s">
        <v>3</v>
      </c>
      <c r="D51" s="10" t="s">
        <v>12</v>
      </c>
      <c r="E51" s="10" t="s">
        <v>3</v>
      </c>
    </row>
    <row r="52" spans="2:23" x14ac:dyDescent="0.2">
      <c r="B52" s="1">
        <v>1358</v>
      </c>
      <c r="C52" s="10" t="s">
        <v>12</v>
      </c>
      <c r="D52" s="10" t="s">
        <v>3</v>
      </c>
      <c r="E52" s="10" t="s">
        <v>3</v>
      </c>
    </row>
    <row r="53" spans="2:23" x14ac:dyDescent="0.2">
      <c r="B53" s="1">
        <v>1359</v>
      </c>
      <c r="C53" s="10" t="s">
        <v>12</v>
      </c>
      <c r="D53" s="10" t="s">
        <v>3</v>
      </c>
      <c r="E53" s="10" t="s">
        <v>12</v>
      </c>
    </row>
    <row r="54" spans="2:23" x14ac:dyDescent="0.2">
      <c r="B54" s="1">
        <v>1360</v>
      </c>
      <c r="C54" s="10" t="s">
        <v>12</v>
      </c>
      <c r="D54" s="10" t="s">
        <v>12</v>
      </c>
      <c r="E54" s="10" t="s">
        <v>19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0:H85"/>
  <sheetViews>
    <sheetView topLeftCell="A52" workbookViewId="0"/>
  </sheetViews>
  <sheetFormatPr baseColWidth="10" defaultColWidth="9.140625" defaultRowHeight="12.75" x14ac:dyDescent="0.2"/>
  <cols>
    <col min="1" max="1" width="9.140625" customWidth="1"/>
    <col min="2" max="2" width="10.42578125" customWidth="1"/>
    <col min="3" max="3" width="15.28515625" customWidth="1"/>
    <col min="4" max="4" width="15.85546875" bestFit="1" customWidth="1"/>
    <col min="5" max="5" width="11.28515625" bestFit="1" customWidth="1"/>
    <col min="6" max="6" width="11.28515625" style="6" customWidth="1"/>
    <col min="7" max="7" width="11.28515625" customWidth="1"/>
    <col min="8" max="8" width="13.42578125" customWidth="1"/>
  </cols>
  <sheetData>
    <row r="20" spans="2:8" ht="25.5" x14ac:dyDescent="0.2">
      <c r="B20" s="16" t="s">
        <v>21</v>
      </c>
      <c r="C20" s="16" t="s">
        <v>22</v>
      </c>
      <c r="D20" s="17" t="s">
        <v>23</v>
      </c>
      <c r="E20" s="16" t="s">
        <v>24</v>
      </c>
      <c r="F20" s="16" t="s">
        <v>25</v>
      </c>
      <c r="G20" s="16" t="s">
        <v>49</v>
      </c>
      <c r="H20" s="16" t="s">
        <v>44</v>
      </c>
    </row>
    <row r="21" spans="2:8" x14ac:dyDescent="0.2">
      <c r="B21" s="19">
        <v>42675</v>
      </c>
      <c r="C21" s="20">
        <v>224</v>
      </c>
      <c r="D21" s="20" t="s">
        <v>27</v>
      </c>
      <c r="E21" s="21">
        <v>563.9</v>
      </c>
      <c r="F21" s="22">
        <v>9</v>
      </c>
      <c r="G21" s="30">
        <f>F21*E21</f>
        <v>5075.0999999999995</v>
      </c>
      <c r="H21" s="23">
        <f>G21</f>
        <v>5075.0999999999995</v>
      </c>
    </row>
    <row r="22" spans="2:8" x14ac:dyDescent="0.2">
      <c r="B22" s="19">
        <v>42676</v>
      </c>
      <c r="C22" s="20">
        <v>224</v>
      </c>
      <c r="D22" s="20" t="s">
        <v>27</v>
      </c>
      <c r="E22" s="21">
        <v>563.9</v>
      </c>
      <c r="F22" s="22">
        <v>10</v>
      </c>
      <c r="G22" s="30">
        <f t="shared" ref="G22:G50" si="0">F22*E22</f>
        <v>5639</v>
      </c>
      <c r="H22" s="30">
        <f>G22+H21</f>
        <v>10714.099999999999</v>
      </c>
    </row>
    <row r="23" spans="2:8" x14ac:dyDescent="0.2">
      <c r="B23" s="19">
        <v>42677</v>
      </c>
      <c r="C23" s="20">
        <v>227</v>
      </c>
      <c r="D23" s="20" t="s">
        <v>28</v>
      </c>
      <c r="E23" s="21">
        <v>33.200000000000003</v>
      </c>
      <c r="F23" s="22">
        <v>10</v>
      </c>
      <c r="G23" s="30">
        <f t="shared" si="0"/>
        <v>332</v>
      </c>
      <c r="H23" s="30">
        <f t="shared" ref="H23:H50" si="1">G23+H22</f>
        <v>11046.099999999999</v>
      </c>
    </row>
    <row r="24" spans="2:8" x14ac:dyDescent="0.2">
      <c r="B24" s="19">
        <v>42678</v>
      </c>
      <c r="C24" s="20">
        <v>218</v>
      </c>
      <c r="D24" s="20" t="s">
        <v>29</v>
      </c>
      <c r="E24" s="21">
        <v>1526.9</v>
      </c>
      <c r="F24" s="22">
        <v>5</v>
      </c>
      <c r="G24" s="30">
        <f t="shared" si="0"/>
        <v>7634.5</v>
      </c>
      <c r="H24" s="30">
        <f t="shared" si="1"/>
        <v>18680.599999999999</v>
      </c>
    </row>
    <row r="25" spans="2:8" x14ac:dyDescent="0.2">
      <c r="B25" s="19">
        <v>42679</v>
      </c>
      <c r="C25" s="20">
        <v>229</v>
      </c>
      <c r="D25" s="20" t="s">
        <v>30</v>
      </c>
      <c r="E25" s="21">
        <v>102.5</v>
      </c>
      <c r="F25" s="22">
        <v>8</v>
      </c>
      <c r="G25" s="30">
        <f t="shared" si="0"/>
        <v>820</v>
      </c>
      <c r="H25" s="30">
        <f t="shared" si="1"/>
        <v>19500.599999999999</v>
      </c>
    </row>
    <row r="26" spans="2:8" x14ac:dyDescent="0.2">
      <c r="B26" s="19">
        <v>42680</v>
      </c>
      <c r="C26" s="20">
        <v>215</v>
      </c>
      <c r="D26" s="20" t="s">
        <v>31</v>
      </c>
      <c r="E26" s="21">
        <v>216.5</v>
      </c>
      <c r="F26" s="22">
        <v>6</v>
      </c>
      <c r="G26" s="30">
        <f t="shared" si="0"/>
        <v>1299</v>
      </c>
      <c r="H26" s="30">
        <f t="shared" si="1"/>
        <v>20799.599999999999</v>
      </c>
    </row>
    <row r="27" spans="2:8" x14ac:dyDescent="0.2">
      <c r="B27" s="19">
        <v>42681</v>
      </c>
      <c r="C27" s="20">
        <v>223</v>
      </c>
      <c r="D27" s="20" t="s">
        <v>32</v>
      </c>
      <c r="E27" s="21">
        <v>32.5</v>
      </c>
      <c r="F27" s="22">
        <v>2</v>
      </c>
      <c r="G27" s="30">
        <f t="shared" si="0"/>
        <v>65</v>
      </c>
      <c r="H27" s="30">
        <f t="shared" si="1"/>
        <v>20864.599999999999</v>
      </c>
    </row>
    <row r="28" spans="2:8" x14ac:dyDescent="0.2">
      <c r="B28" s="19">
        <v>42682</v>
      </c>
      <c r="C28" s="20">
        <v>224</v>
      </c>
      <c r="D28" s="20" t="s">
        <v>27</v>
      </c>
      <c r="E28" s="21">
        <v>563.9</v>
      </c>
      <c r="F28" s="22">
        <v>4</v>
      </c>
      <c r="G28" s="30">
        <f t="shared" si="0"/>
        <v>2255.6</v>
      </c>
      <c r="H28" s="30">
        <f t="shared" si="1"/>
        <v>23120.199999999997</v>
      </c>
    </row>
    <row r="29" spans="2:8" x14ac:dyDescent="0.2">
      <c r="B29" s="19">
        <v>42683</v>
      </c>
      <c r="C29" s="20">
        <v>221</v>
      </c>
      <c r="D29" s="20" t="s">
        <v>33</v>
      </c>
      <c r="E29" s="21">
        <v>24.8</v>
      </c>
      <c r="F29" s="22">
        <v>7</v>
      </c>
      <c r="G29" s="30">
        <f t="shared" si="0"/>
        <v>173.6</v>
      </c>
      <c r="H29" s="30">
        <f t="shared" si="1"/>
        <v>23293.799999999996</v>
      </c>
    </row>
    <row r="30" spans="2:8" x14ac:dyDescent="0.2">
      <c r="B30" s="19">
        <v>42684</v>
      </c>
      <c r="C30" s="20">
        <v>215</v>
      </c>
      <c r="D30" s="20" t="s">
        <v>31</v>
      </c>
      <c r="E30" s="21">
        <v>216.5</v>
      </c>
      <c r="F30" s="22">
        <v>7</v>
      </c>
      <c r="G30" s="30">
        <f t="shared" si="0"/>
        <v>1515.5</v>
      </c>
      <c r="H30" s="30">
        <f t="shared" si="1"/>
        <v>24809.299999999996</v>
      </c>
    </row>
    <row r="31" spans="2:8" x14ac:dyDescent="0.2">
      <c r="B31" s="19">
        <v>42685</v>
      </c>
      <c r="C31" s="20">
        <v>216</v>
      </c>
      <c r="D31" s="20" t="s">
        <v>34</v>
      </c>
      <c r="E31" s="21">
        <v>15.2</v>
      </c>
      <c r="F31" s="22">
        <v>2</v>
      </c>
      <c r="G31" s="30">
        <f t="shared" si="0"/>
        <v>30.4</v>
      </c>
      <c r="H31" s="30">
        <f t="shared" si="1"/>
        <v>24839.699999999997</v>
      </c>
    </row>
    <row r="32" spans="2:8" x14ac:dyDescent="0.2">
      <c r="B32" s="19">
        <v>42686</v>
      </c>
      <c r="C32" s="20">
        <v>225</v>
      </c>
      <c r="D32" s="20" t="s">
        <v>35</v>
      </c>
      <c r="E32" s="21">
        <v>52.4</v>
      </c>
      <c r="F32" s="22">
        <v>9</v>
      </c>
      <c r="G32" s="30">
        <f t="shared" si="0"/>
        <v>471.59999999999997</v>
      </c>
      <c r="H32" s="30">
        <f t="shared" si="1"/>
        <v>25311.299999999996</v>
      </c>
    </row>
    <row r="33" spans="2:8" x14ac:dyDescent="0.2">
      <c r="B33" s="19">
        <v>42687</v>
      </c>
      <c r="C33" s="20">
        <v>221</v>
      </c>
      <c r="D33" s="20" t="s">
        <v>33</v>
      </c>
      <c r="E33" s="21">
        <v>24.8</v>
      </c>
      <c r="F33" s="22">
        <v>5</v>
      </c>
      <c r="G33" s="30">
        <f t="shared" si="0"/>
        <v>124</v>
      </c>
      <c r="H33" s="30">
        <f t="shared" si="1"/>
        <v>25435.299999999996</v>
      </c>
    </row>
    <row r="34" spans="2:8" x14ac:dyDescent="0.2">
      <c r="B34" s="19">
        <v>42688</v>
      </c>
      <c r="C34" s="20">
        <v>222</v>
      </c>
      <c r="D34" s="20" t="s">
        <v>37</v>
      </c>
      <c r="E34" s="21">
        <v>7.5</v>
      </c>
      <c r="F34" s="22">
        <v>8</v>
      </c>
      <c r="G34" s="30">
        <f t="shared" si="0"/>
        <v>60</v>
      </c>
      <c r="H34" s="30">
        <f t="shared" si="1"/>
        <v>25495.299999999996</v>
      </c>
    </row>
    <row r="35" spans="2:8" x14ac:dyDescent="0.2">
      <c r="B35" s="19">
        <v>42689</v>
      </c>
      <c r="C35" s="20">
        <v>219</v>
      </c>
      <c r="D35" s="20" t="s">
        <v>38</v>
      </c>
      <c r="E35" s="21">
        <v>124.5</v>
      </c>
      <c r="F35" s="22">
        <v>6</v>
      </c>
      <c r="G35" s="30">
        <f t="shared" si="0"/>
        <v>747</v>
      </c>
      <c r="H35" s="30">
        <f t="shared" si="1"/>
        <v>26242.299999999996</v>
      </c>
    </row>
    <row r="36" spans="2:8" x14ac:dyDescent="0.2">
      <c r="B36" s="19">
        <v>42690</v>
      </c>
      <c r="C36" s="20">
        <v>216</v>
      </c>
      <c r="D36" s="20" t="s">
        <v>34</v>
      </c>
      <c r="E36" s="21">
        <v>15.2</v>
      </c>
      <c r="F36" s="22">
        <v>6</v>
      </c>
      <c r="G36" s="30">
        <f t="shared" si="0"/>
        <v>91.199999999999989</v>
      </c>
      <c r="H36" s="30">
        <f t="shared" si="1"/>
        <v>26333.499999999996</v>
      </c>
    </row>
    <row r="37" spans="2:8" x14ac:dyDescent="0.2">
      <c r="B37" s="19">
        <v>42691</v>
      </c>
      <c r="C37" s="20">
        <v>215</v>
      </c>
      <c r="D37" s="20" t="s">
        <v>31</v>
      </c>
      <c r="E37" s="21">
        <v>216.5</v>
      </c>
      <c r="F37" s="22">
        <v>4</v>
      </c>
      <c r="G37" s="30">
        <f t="shared" si="0"/>
        <v>866</v>
      </c>
      <c r="H37" s="30">
        <f t="shared" si="1"/>
        <v>27199.499999999996</v>
      </c>
    </row>
    <row r="38" spans="2:8" x14ac:dyDescent="0.2">
      <c r="B38" s="19">
        <v>42692</v>
      </c>
      <c r="C38" s="20">
        <v>217</v>
      </c>
      <c r="D38" s="20" t="s">
        <v>40</v>
      </c>
      <c r="E38" s="21">
        <v>358.9</v>
      </c>
      <c r="F38" s="22">
        <v>6</v>
      </c>
      <c r="G38" s="30">
        <f t="shared" si="0"/>
        <v>2153.3999999999996</v>
      </c>
      <c r="H38" s="30">
        <f t="shared" si="1"/>
        <v>29352.899999999994</v>
      </c>
    </row>
    <row r="39" spans="2:8" x14ac:dyDescent="0.2">
      <c r="B39" s="19">
        <v>42693</v>
      </c>
      <c r="C39" s="20">
        <v>221</v>
      </c>
      <c r="D39" s="20" t="s">
        <v>33</v>
      </c>
      <c r="E39" s="21">
        <v>24.8</v>
      </c>
      <c r="F39" s="22">
        <v>2</v>
      </c>
      <c r="G39" s="30">
        <f t="shared" si="0"/>
        <v>49.6</v>
      </c>
      <c r="H39" s="30">
        <f t="shared" si="1"/>
        <v>29402.499999999993</v>
      </c>
    </row>
    <row r="40" spans="2:8" x14ac:dyDescent="0.2">
      <c r="B40" s="19">
        <v>42694</v>
      </c>
      <c r="C40" s="20">
        <v>215</v>
      </c>
      <c r="D40" s="20" t="s">
        <v>31</v>
      </c>
      <c r="E40" s="21">
        <v>216.5</v>
      </c>
      <c r="F40" s="22">
        <v>10</v>
      </c>
      <c r="G40" s="30">
        <f t="shared" si="0"/>
        <v>2165</v>
      </c>
      <c r="H40" s="30">
        <f t="shared" si="1"/>
        <v>31567.499999999993</v>
      </c>
    </row>
    <row r="41" spans="2:8" x14ac:dyDescent="0.2">
      <c r="B41" s="19">
        <v>42695</v>
      </c>
      <c r="C41" s="20">
        <v>221</v>
      </c>
      <c r="D41" s="20" t="s">
        <v>33</v>
      </c>
      <c r="E41" s="21">
        <v>24.8</v>
      </c>
      <c r="F41" s="22">
        <v>5</v>
      </c>
      <c r="G41" s="30">
        <f t="shared" si="0"/>
        <v>124</v>
      </c>
      <c r="H41" s="30">
        <f t="shared" si="1"/>
        <v>31691.499999999993</v>
      </c>
    </row>
    <row r="42" spans="2:8" x14ac:dyDescent="0.2">
      <c r="B42" s="19">
        <v>42696</v>
      </c>
      <c r="C42" s="20">
        <v>225</v>
      </c>
      <c r="D42" s="20" t="s">
        <v>35</v>
      </c>
      <c r="E42" s="21">
        <v>52.4</v>
      </c>
      <c r="F42" s="22">
        <v>9</v>
      </c>
      <c r="G42" s="30">
        <f t="shared" si="0"/>
        <v>471.59999999999997</v>
      </c>
      <c r="H42" s="30">
        <f t="shared" si="1"/>
        <v>32163.099999999991</v>
      </c>
    </row>
    <row r="43" spans="2:8" x14ac:dyDescent="0.2">
      <c r="B43" s="19">
        <v>42697</v>
      </c>
      <c r="C43" s="20">
        <v>216</v>
      </c>
      <c r="D43" s="20" t="s">
        <v>34</v>
      </c>
      <c r="E43" s="21">
        <v>15.2</v>
      </c>
      <c r="F43" s="22">
        <v>1</v>
      </c>
      <c r="G43" s="30">
        <f t="shared" si="0"/>
        <v>15.2</v>
      </c>
      <c r="H43" s="30">
        <f t="shared" si="1"/>
        <v>32178.299999999992</v>
      </c>
    </row>
    <row r="44" spans="2:8" x14ac:dyDescent="0.2">
      <c r="B44" s="19">
        <v>42698</v>
      </c>
      <c r="C44" s="20">
        <v>217</v>
      </c>
      <c r="D44" s="20" t="s">
        <v>40</v>
      </c>
      <c r="E44" s="21">
        <v>358.9</v>
      </c>
      <c r="F44" s="22">
        <v>3</v>
      </c>
      <c r="G44" s="30">
        <f t="shared" si="0"/>
        <v>1076.6999999999998</v>
      </c>
      <c r="H44" s="30">
        <f t="shared" si="1"/>
        <v>33254.999999999993</v>
      </c>
    </row>
    <row r="45" spans="2:8" x14ac:dyDescent="0.2">
      <c r="B45" s="19">
        <v>42699</v>
      </c>
      <c r="C45" s="20">
        <v>217</v>
      </c>
      <c r="D45" s="20" t="s">
        <v>40</v>
      </c>
      <c r="E45" s="21">
        <v>358.9</v>
      </c>
      <c r="F45" s="22">
        <v>6</v>
      </c>
      <c r="G45" s="30">
        <f t="shared" si="0"/>
        <v>2153.3999999999996</v>
      </c>
      <c r="H45" s="30">
        <f t="shared" si="1"/>
        <v>35408.399999999994</v>
      </c>
    </row>
    <row r="46" spans="2:8" x14ac:dyDescent="0.2">
      <c r="B46" s="19">
        <v>42700</v>
      </c>
      <c r="C46" s="20">
        <v>221</v>
      </c>
      <c r="D46" s="20" t="s">
        <v>33</v>
      </c>
      <c r="E46" s="21">
        <v>24.8</v>
      </c>
      <c r="F46" s="22">
        <v>5</v>
      </c>
      <c r="G46" s="30">
        <f t="shared" si="0"/>
        <v>124</v>
      </c>
      <c r="H46" s="30">
        <f t="shared" si="1"/>
        <v>35532.399999999994</v>
      </c>
    </row>
    <row r="47" spans="2:8" x14ac:dyDescent="0.2">
      <c r="B47" s="19">
        <v>42701</v>
      </c>
      <c r="C47" s="20">
        <v>228</v>
      </c>
      <c r="D47" s="20" t="s">
        <v>41</v>
      </c>
      <c r="E47" s="21">
        <v>8.9</v>
      </c>
      <c r="F47" s="22">
        <v>8</v>
      </c>
      <c r="G47" s="30">
        <f t="shared" si="0"/>
        <v>71.2</v>
      </c>
      <c r="H47" s="30">
        <f t="shared" si="1"/>
        <v>35603.599999999991</v>
      </c>
    </row>
    <row r="48" spans="2:8" x14ac:dyDescent="0.2">
      <c r="B48" s="19">
        <v>42702</v>
      </c>
      <c r="C48" s="20">
        <v>223</v>
      </c>
      <c r="D48" s="20" t="s">
        <v>32</v>
      </c>
      <c r="E48" s="21">
        <v>32.5</v>
      </c>
      <c r="F48" s="22">
        <v>8</v>
      </c>
      <c r="G48" s="30">
        <f t="shared" si="0"/>
        <v>260</v>
      </c>
      <c r="H48" s="30">
        <f t="shared" si="1"/>
        <v>35863.599999999991</v>
      </c>
    </row>
    <row r="49" spans="2:8" x14ac:dyDescent="0.2">
      <c r="B49" s="19">
        <v>42703</v>
      </c>
      <c r="C49" s="20">
        <v>229</v>
      </c>
      <c r="D49" s="20" t="s">
        <v>30</v>
      </c>
      <c r="E49" s="21">
        <v>102.5</v>
      </c>
      <c r="F49" s="22">
        <v>9</v>
      </c>
      <c r="G49" s="30">
        <f t="shared" si="0"/>
        <v>922.5</v>
      </c>
      <c r="H49" s="30">
        <f t="shared" si="1"/>
        <v>36786.099999999991</v>
      </c>
    </row>
    <row r="50" spans="2:8" x14ac:dyDescent="0.2">
      <c r="B50" s="19">
        <v>42704</v>
      </c>
      <c r="C50" s="20">
        <v>220</v>
      </c>
      <c r="D50" s="20" t="s">
        <v>42</v>
      </c>
      <c r="E50" s="21">
        <v>5.6</v>
      </c>
      <c r="F50" s="22">
        <v>4</v>
      </c>
      <c r="G50" s="30">
        <f t="shared" si="0"/>
        <v>22.4</v>
      </c>
      <c r="H50" s="30">
        <f t="shared" si="1"/>
        <v>36808.499999999993</v>
      </c>
    </row>
    <row r="53" spans="2:8" x14ac:dyDescent="0.2">
      <c r="C53" s="18" t="s">
        <v>26</v>
      </c>
      <c r="F53"/>
    </row>
    <row r="54" spans="2:8" x14ac:dyDescent="0.2">
      <c r="F54"/>
    </row>
    <row r="55" spans="2:8" x14ac:dyDescent="0.2">
      <c r="B55" s="4" t="s">
        <v>5</v>
      </c>
      <c r="C55" t="s">
        <v>45</v>
      </c>
      <c r="F55"/>
    </row>
    <row r="56" spans="2:8" ht="13.5" thickBot="1" x14ac:dyDescent="0.25">
      <c r="F56"/>
    </row>
    <row r="57" spans="2:8" ht="51" x14ac:dyDescent="0.2">
      <c r="C57" s="24" t="s">
        <v>46</v>
      </c>
      <c r="D57" s="25" t="s">
        <v>25</v>
      </c>
      <c r="E57" s="26" t="s">
        <v>50</v>
      </c>
      <c r="F57"/>
    </row>
    <row r="58" spans="2:8" x14ac:dyDescent="0.2">
      <c r="C58" s="27" t="s">
        <v>27</v>
      </c>
      <c r="D58" s="9">
        <f>SUMIF($D$21:$D$50, C58, $F$21:$F$50)</f>
        <v>23</v>
      </c>
      <c r="E58" s="31">
        <f>D58/$D$72</f>
        <v>0.125</v>
      </c>
      <c r="F58"/>
    </row>
    <row r="59" spans="2:8" x14ac:dyDescent="0.2">
      <c r="C59" s="27" t="s">
        <v>28</v>
      </c>
      <c r="D59" s="9">
        <f t="shared" ref="D59:D71" si="2">SUMIF($D$21:$D$50, C59, $F$21:$F$50)</f>
        <v>10</v>
      </c>
      <c r="E59" s="31">
        <f t="shared" ref="E59:E71" si="3">D59/$D$72</f>
        <v>5.434782608695652E-2</v>
      </c>
      <c r="F59"/>
    </row>
    <row r="60" spans="2:8" x14ac:dyDescent="0.2">
      <c r="C60" s="27" t="s">
        <v>29</v>
      </c>
      <c r="D60" s="9">
        <f t="shared" si="2"/>
        <v>5</v>
      </c>
      <c r="E60" s="31">
        <f t="shared" si="3"/>
        <v>2.717391304347826E-2</v>
      </c>
      <c r="F60"/>
    </row>
    <row r="61" spans="2:8" x14ac:dyDescent="0.2">
      <c r="B61" s="4"/>
      <c r="C61" s="27" t="s">
        <v>30</v>
      </c>
      <c r="D61" s="9">
        <f t="shared" si="2"/>
        <v>17</v>
      </c>
      <c r="E61" s="31">
        <f t="shared" si="3"/>
        <v>9.2391304347826081E-2</v>
      </c>
      <c r="F61"/>
    </row>
    <row r="62" spans="2:8" x14ac:dyDescent="0.2">
      <c r="B62" s="4"/>
      <c r="C62" s="27" t="s">
        <v>31</v>
      </c>
      <c r="D62" s="9">
        <f t="shared" si="2"/>
        <v>27</v>
      </c>
      <c r="E62" s="31">
        <f t="shared" si="3"/>
        <v>0.14673913043478262</v>
      </c>
      <c r="F62"/>
    </row>
    <row r="63" spans="2:8" x14ac:dyDescent="0.2">
      <c r="B63" s="4"/>
      <c r="C63" s="27" t="s">
        <v>32</v>
      </c>
      <c r="D63" s="9">
        <f t="shared" si="2"/>
        <v>10</v>
      </c>
      <c r="E63" s="31">
        <f t="shared" si="3"/>
        <v>5.434782608695652E-2</v>
      </c>
      <c r="F63"/>
    </row>
    <row r="64" spans="2:8" x14ac:dyDescent="0.2">
      <c r="B64" s="4"/>
      <c r="C64" s="27" t="s">
        <v>33</v>
      </c>
      <c r="D64" s="9">
        <f t="shared" si="2"/>
        <v>24</v>
      </c>
      <c r="E64" s="31">
        <f t="shared" si="3"/>
        <v>0.13043478260869565</v>
      </c>
      <c r="F64"/>
    </row>
    <row r="65" spans="2:6" x14ac:dyDescent="0.2">
      <c r="B65" s="4"/>
      <c r="C65" s="27" t="s">
        <v>34</v>
      </c>
      <c r="D65" s="9">
        <f t="shared" si="2"/>
        <v>9</v>
      </c>
      <c r="E65" s="31">
        <f t="shared" si="3"/>
        <v>4.8913043478260872E-2</v>
      </c>
      <c r="F65"/>
    </row>
    <row r="66" spans="2:6" x14ac:dyDescent="0.2">
      <c r="B66" s="4"/>
      <c r="C66" s="27" t="s">
        <v>35</v>
      </c>
      <c r="D66" s="9">
        <f t="shared" si="2"/>
        <v>18</v>
      </c>
      <c r="E66" s="31">
        <f t="shared" si="3"/>
        <v>9.7826086956521743E-2</v>
      </c>
      <c r="F66"/>
    </row>
    <row r="67" spans="2:6" x14ac:dyDescent="0.2">
      <c r="B67" s="4"/>
      <c r="C67" s="27" t="s">
        <v>37</v>
      </c>
      <c r="D67" s="9">
        <f t="shared" si="2"/>
        <v>8</v>
      </c>
      <c r="E67" s="31">
        <f t="shared" si="3"/>
        <v>4.3478260869565216E-2</v>
      </c>
      <c r="F67"/>
    </row>
    <row r="68" spans="2:6" x14ac:dyDescent="0.2">
      <c r="B68" s="4"/>
      <c r="C68" s="27" t="s">
        <v>38</v>
      </c>
      <c r="D68" s="9">
        <f t="shared" si="2"/>
        <v>6</v>
      </c>
      <c r="E68" s="31">
        <f t="shared" si="3"/>
        <v>3.2608695652173912E-2</v>
      </c>
      <c r="F68"/>
    </row>
    <row r="69" spans="2:6" x14ac:dyDescent="0.2">
      <c r="B69" s="4"/>
      <c r="C69" s="27" t="s">
        <v>40</v>
      </c>
      <c r="D69" s="9">
        <f t="shared" si="2"/>
        <v>15</v>
      </c>
      <c r="E69" s="31">
        <f t="shared" si="3"/>
        <v>8.1521739130434784E-2</v>
      </c>
      <c r="F69"/>
    </row>
    <row r="70" spans="2:6" x14ac:dyDescent="0.2">
      <c r="B70" s="4"/>
      <c r="C70" s="27" t="s">
        <v>41</v>
      </c>
      <c r="D70" s="9">
        <f t="shared" si="2"/>
        <v>8</v>
      </c>
      <c r="E70" s="31">
        <f t="shared" si="3"/>
        <v>4.3478260869565216E-2</v>
      </c>
      <c r="F70"/>
    </row>
    <row r="71" spans="2:6" x14ac:dyDescent="0.2">
      <c r="B71" s="4"/>
      <c r="C71" s="27" t="s">
        <v>42</v>
      </c>
      <c r="D71" s="9">
        <f t="shared" si="2"/>
        <v>4</v>
      </c>
      <c r="E71" s="31">
        <f t="shared" si="3"/>
        <v>2.1739130434782608E-2</v>
      </c>
      <c r="F71"/>
    </row>
    <row r="72" spans="2:6" ht="13.5" thickBot="1" x14ac:dyDescent="0.25">
      <c r="B72" s="4"/>
      <c r="C72" s="28" t="s">
        <v>20</v>
      </c>
      <c r="D72" s="9">
        <f>SUM(D58:D71)</f>
        <v>184</v>
      </c>
      <c r="E72" s="29"/>
      <c r="F72"/>
    </row>
    <row r="73" spans="2:6" x14ac:dyDescent="0.2">
      <c r="B73" s="4"/>
      <c r="F73"/>
    </row>
    <row r="74" spans="2:6" x14ac:dyDescent="0.2">
      <c r="B74" s="4"/>
      <c r="F74"/>
    </row>
    <row r="75" spans="2:6" x14ac:dyDescent="0.2">
      <c r="B75" s="4" t="s">
        <v>6</v>
      </c>
      <c r="C75" s="7" t="s">
        <v>51</v>
      </c>
      <c r="F75"/>
    </row>
    <row r="76" spans="2:6" x14ac:dyDescent="0.2">
      <c r="B76" s="4"/>
      <c r="F76"/>
    </row>
    <row r="77" spans="2:6" x14ac:dyDescent="0.2">
      <c r="B77" s="4"/>
      <c r="F77"/>
    </row>
    <row r="78" spans="2:6" x14ac:dyDescent="0.2">
      <c r="B78" s="4" t="s">
        <v>7</v>
      </c>
      <c r="C78" t="s">
        <v>36</v>
      </c>
      <c r="F78"/>
    </row>
    <row r="79" spans="2:6" x14ac:dyDescent="0.2">
      <c r="B79" s="4"/>
      <c r="C79" t="s">
        <v>43</v>
      </c>
      <c r="F79"/>
    </row>
    <row r="80" spans="2:6" x14ac:dyDescent="0.2">
      <c r="C80" t="s">
        <v>39</v>
      </c>
      <c r="F80"/>
    </row>
    <row r="82" spans="2:3" x14ac:dyDescent="0.2">
      <c r="B82" s="4"/>
      <c r="C82" s="7"/>
    </row>
    <row r="83" spans="2:3" x14ac:dyDescent="0.2">
      <c r="B83" s="4" t="s">
        <v>7</v>
      </c>
      <c r="C83" s="7" t="s">
        <v>48</v>
      </c>
    </row>
    <row r="84" spans="2:3" x14ac:dyDescent="0.2">
      <c r="B84" s="4"/>
      <c r="C84" s="7" t="s">
        <v>47</v>
      </c>
    </row>
    <row r="85" spans="2:3" x14ac:dyDescent="0.2">
      <c r="B85" s="4"/>
      <c r="C85" t="s">
        <v>39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Examen de Admisión</vt:lpstr>
      <vt:lpstr>Ventas </vt:lpstr>
    </vt:vector>
  </TitlesOfParts>
  <Company>I.T.A.M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Computación Intensiva</dc:subject>
  <dc:creator>MTIA. Alejandra Barrera</dc:creator>
  <cp:lastModifiedBy>Chumbigo</cp:lastModifiedBy>
  <dcterms:created xsi:type="dcterms:W3CDTF">1998-10-27T22:31:45Z</dcterms:created>
  <dcterms:modified xsi:type="dcterms:W3CDTF">2017-01-23T15:49:25Z</dcterms:modified>
</cp:coreProperties>
</file>