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IC\Excel\"/>
    </mc:Choice>
  </mc:AlternateContent>
  <bookViews>
    <workbookView xWindow="0" yWindow="0" windowWidth="20490" windowHeight="7620" tabRatio="221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O21" i="1"/>
  <c r="N32" i="1"/>
  <c r="L21" i="1"/>
  <c r="N22" i="1"/>
  <c r="N23" i="1"/>
  <c r="N24" i="1"/>
  <c r="N25" i="1"/>
  <c r="N26" i="1"/>
  <c r="N27" i="1"/>
  <c r="N28" i="1"/>
  <c r="N29" i="1"/>
  <c r="N30" i="1"/>
  <c r="N31" i="1"/>
  <c r="N21" i="1"/>
  <c r="M22" i="1"/>
  <c r="M23" i="1"/>
  <c r="M24" i="1"/>
  <c r="M25" i="1"/>
  <c r="M26" i="1"/>
  <c r="M27" i="1"/>
  <c r="M28" i="1"/>
  <c r="M29" i="1"/>
  <c r="M30" i="1"/>
  <c r="M31" i="1"/>
  <c r="M21" i="1"/>
  <c r="L22" i="1"/>
  <c r="L23" i="1"/>
  <c r="L24" i="1"/>
  <c r="L25" i="1"/>
  <c r="L26" i="1"/>
  <c r="L27" i="1"/>
  <c r="L28" i="1"/>
  <c r="L29" i="1"/>
  <c r="L30" i="1"/>
  <c r="L31" i="1"/>
  <c r="K21" i="1"/>
  <c r="C21" i="1"/>
  <c r="C32" i="1" l="1"/>
  <c r="G22" i="1"/>
  <c r="G23" i="1"/>
  <c r="G24" i="1"/>
  <c r="G25" i="1"/>
  <c r="G26" i="1"/>
  <c r="G27" i="1"/>
  <c r="G28" i="1"/>
  <c r="G29" i="1"/>
  <c r="G30" i="1"/>
  <c r="G31" i="1"/>
  <c r="G21" i="1"/>
  <c r="G32" i="1" s="1"/>
  <c r="H21" i="1" s="1"/>
  <c r="D21" i="1" l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C22" i="1"/>
  <c r="C23" i="1"/>
  <c r="C24" i="1"/>
  <c r="C25" i="1"/>
  <c r="C26" i="1"/>
  <c r="C27" i="1"/>
  <c r="C28" i="1"/>
  <c r="C29" i="1"/>
  <c r="C30" i="1"/>
  <c r="C31" i="1"/>
  <c r="D17" i="1"/>
  <c r="D16" i="1"/>
  <c r="D15" i="1"/>
  <c r="D14" i="1"/>
  <c r="D13" i="1"/>
  <c r="D12" i="1"/>
  <c r="D11" i="1"/>
  <c r="D10" i="1"/>
  <c r="D9" i="1"/>
  <c r="E22" i="1" l="1"/>
  <c r="E24" i="1"/>
  <c r="E26" i="1"/>
  <c r="E28" i="1"/>
  <c r="E30" i="1"/>
  <c r="E21" i="1"/>
  <c r="F21" i="1" s="1"/>
  <c r="E23" i="1"/>
  <c r="E25" i="1"/>
  <c r="E27" i="1"/>
  <c r="E29" i="1"/>
  <c r="E31" i="1"/>
  <c r="F23" i="1" l="1"/>
  <c r="F24" i="1" s="1"/>
  <c r="F25" i="1" s="1"/>
  <c r="F26" i="1" s="1"/>
  <c r="F27" i="1" s="1"/>
  <c r="F28" i="1" s="1"/>
  <c r="F29" i="1" s="1"/>
  <c r="F30" i="1" s="1"/>
  <c r="F31" i="1" s="1"/>
  <c r="F22" i="1"/>
</calcChain>
</file>

<file path=xl/comments1.xml><?xml version="1.0" encoding="utf-8"?>
<comments xmlns="http://schemas.openxmlformats.org/spreadsheetml/2006/main">
  <authors>
    <author>aulainfor</author>
  </authors>
  <commentList>
    <comment ref="I21" authorId="0" shapeId="0">
      <text>
        <r>
          <rPr>
            <b/>
            <sz val="9"/>
            <color indexed="81"/>
            <rFont val="Tahoma"/>
            <charset val="1"/>
          </rPr>
          <t>PabloD:</t>
        </r>
        <r>
          <rPr>
            <sz val="9"/>
            <color indexed="81"/>
            <rFont val="Tahoma"/>
            <charset val="1"/>
          </rPr>
          <t xml:space="preserve">
He tomado el valor 9 ya que es el que está asociado a la mayor frecuencia relativa.</t>
        </r>
      </text>
    </comment>
    <comment ref="J21" authorId="0" shapeId="0">
      <text>
        <r>
          <rPr>
            <b/>
            <sz val="9"/>
            <color indexed="81"/>
            <rFont val="Tahoma"/>
            <charset val="1"/>
          </rPr>
          <t>PabloD:</t>
        </r>
        <r>
          <rPr>
            <sz val="9"/>
            <color indexed="81"/>
            <rFont val="Tahoma"/>
            <charset val="1"/>
          </rPr>
          <t xml:space="preserve">
He tomado el valor 6, ya que el vigésimo-quinto valor (la mitad de la cantidad total de valores) se corresponde con un 6.</t>
        </r>
      </text>
    </comment>
  </commentList>
</comments>
</file>

<file path=xl/sharedStrings.xml><?xml version="1.0" encoding="utf-8"?>
<sst xmlns="http://schemas.openxmlformats.org/spreadsheetml/2006/main" count="34" uniqueCount="29">
  <si>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</si>
  <si>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</si>
  <si>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</si>
  <si>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</si>
  <si>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</si>
  <si>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</si>
  <si>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</si>
  <si>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</si>
  <si>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</si>
  <si>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</si>
  <si>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Máximo</t>
  </si>
  <si>
    <t>Nº de datos</t>
  </si>
  <si>
    <t>Media</t>
  </si>
  <si>
    <t>Mediana</t>
  </si>
  <si>
    <t>Moda</t>
  </si>
  <si>
    <t>Rango</t>
  </si>
  <si>
    <t>Varianza</t>
  </si>
  <si>
    <t>Desviación Típica</t>
  </si>
  <si>
    <t>Mínimo</t>
  </si>
  <si>
    <t>Variables
Xi</t>
  </si>
  <si>
    <t>Frec
fi</t>
  </si>
  <si>
    <t>xi·fi</t>
  </si>
  <si>
    <t>Desviación respecto a la media</t>
  </si>
  <si>
    <t>Desviación respecto a la media al cuadrado</t>
  </si>
  <si>
    <t>Frec
acum.
Fi</t>
  </si>
  <si>
    <t>Frec
Relativa
hi</t>
  </si>
  <si>
    <t>F relt
Acumulada
Hi</t>
  </si>
  <si>
    <t>fi·(xi-x ̅)^2</t>
  </si>
  <si>
    <t>Desviación
típica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</si>
</sst>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0" fillId="0" borderId="3" xfId="0" applyBorder="1"/>
    <xf numFmtId="2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0" fontId="0" fillId="0" borderId="1" xfId="1" applyNumberFormat="1" applyFont="1" applyBorder="1"/>
    <xf numFmtId="10" fontId="0" fillId="0" borderId="1" xfId="0" applyNumberFormat="1" applyBorder="1"/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FRECUENCIAS RELATIVAS NOTAS</a:t>
            </a:r>
            <a:br>
              <a:rPr lang="es-ES"/>
            </a:br>
            <a:r>
              <a:rPr lang="es-ES"/>
              <a:t>TIC - 1º BACHILLER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Hoja1!$B$21:$B$31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Hoja1!$C$21:$C$31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7</c:v>
                </c:pt>
                <c:pt idx="7">
                  <c:v>5</c:v>
                </c:pt>
                <c:pt idx="8">
                  <c:v>6</c:v>
                </c:pt>
                <c:pt idx="9">
                  <c:v>8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1-488C-9478-88FF9E00B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6039672"/>
        <c:axId val="306040000"/>
      </c:barChart>
      <c:catAx>
        <c:axId val="306039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6040000"/>
        <c:crosses val="autoZero"/>
        <c:auto val="1"/>
        <c:lblAlgn val="ctr"/>
        <c:lblOffset val="100"/>
        <c:noMultiLvlLbl val="0"/>
      </c:catAx>
      <c:valAx>
        <c:axId val="30604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6039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solidFill>
                  <a:sysClr val="windowText" lastClr="000000"/>
                </a:solidFill>
                <a:effectLst/>
              </a:rPr>
              <a:t>FRECUENCIAS RELATIVAS NOTAS</a:t>
            </a:r>
            <a:br>
              <a:rPr lang="es-ES" sz="1800" b="0" i="0" baseline="0">
                <a:solidFill>
                  <a:sysClr val="windowText" lastClr="000000"/>
                </a:solidFill>
                <a:effectLst/>
              </a:rPr>
            </a:br>
            <a:r>
              <a:rPr lang="es-ES" sz="1800" b="0" i="0" baseline="0">
                <a:solidFill>
                  <a:sysClr val="windowText" lastClr="000000"/>
                </a:solidFill>
                <a:effectLst/>
              </a:rPr>
              <a:t>TIC - 1º BACHILLER</a:t>
            </a:r>
            <a:endParaRPr lang="es-ES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numRef>
              <c:f>Hoja1!$B$21:$B$31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Hoja1!$C$21:$C$31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7</c:v>
                </c:pt>
                <c:pt idx="7">
                  <c:v>5</c:v>
                </c:pt>
                <c:pt idx="8">
                  <c:v>6</c:v>
                </c:pt>
                <c:pt idx="9">
                  <c:v>8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2-445B-97EE-7F5A54D1D32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697566</xdr:colOff>
      <xdr:row>33</xdr:row>
      <xdr:rowOff>184617</xdr:rowOff>
    </xdr:from>
    <xdr:to>
      <xdr:col>8</xdr:col>
      <xdr:colOff>57150</xdr:colOff>
      <xdr:row>48</xdr:row>
      <xdr:rowOff>80123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29415</xdr:colOff>
      <xdr:row>33</xdr:row>
      <xdr:rowOff>162206</xdr:rowOff>
    </xdr:from>
    <xdr:to>
      <xdr:col>15</xdr:col>
      <xdr:colOff>29415</xdr:colOff>
      <xdr:row>48</xdr:row>
      <xdr:rowOff>47906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K15" sqref="K15"/>
    </sheetView>
  </sheetViews>
  <sheetFormatPr baseColWidth="10" defaultRowHeight="15" x14ac:dyDescent="0.25"/>
  <cols>
    <col min="1" max="1" width="5.140625" customWidth="1"/>
    <col min="2" max="2" width="10.5703125" style="4" customWidth="1"/>
    <col min="15" max="16" width="13.5703125" bestFit="1" customWidth="1"/>
  </cols>
  <sheetData>
    <row r="1" spans="1:11" x14ac:dyDescent="0.25">
      <c r="A1" s="2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 s="4" customFormat="1" x14ac:dyDescent="0.25">
      <c r="A2" s="3">
        <v>1</v>
      </c>
      <c r="B2" s="1">
        <v>5</v>
      </c>
      <c r="C2" s="1">
        <v>8</v>
      </c>
      <c r="D2" s="1">
        <v>3</v>
      </c>
      <c r="E2" s="1">
        <v>6</v>
      </c>
      <c r="F2" s="1">
        <v>4</v>
      </c>
      <c r="G2" s="1">
        <v>8</v>
      </c>
      <c r="H2" s="1">
        <v>9</v>
      </c>
      <c r="I2" s="1">
        <v>6</v>
      </c>
      <c r="J2" s="1">
        <v>9</v>
      </c>
      <c r="K2" s="1">
        <v>8</v>
      </c>
    </row>
    <row r="3" spans="1:11" x14ac:dyDescent="0.25">
      <c r="A3" s="3">
        <v>2</v>
      </c>
      <c r="B3" s="1">
        <v>6</v>
      </c>
      <c r="C3" s="1">
        <v>8</v>
      </c>
      <c r="D3" s="1">
        <v>4</v>
      </c>
      <c r="E3" s="1">
        <v>7</v>
      </c>
      <c r="F3" s="1">
        <v>3</v>
      </c>
      <c r="G3" s="1">
        <v>9</v>
      </c>
      <c r="H3" s="1">
        <v>9</v>
      </c>
      <c r="I3" s="1">
        <v>7</v>
      </c>
      <c r="J3" s="1">
        <v>10</v>
      </c>
      <c r="K3" s="1">
        <v>9</v>
      </c>
    </row>
    <row r="4" spans="1:11" x14ac:dyDescent="0.25">
      <c r="A4" s="3">
        <v>3</v>
      </c>
      <c r="B4" s="1">
        <v>7</v>
      </c>
      <c r="C4" s="1">
        <v>9</v>
      </c>
      <c r="D4" s="1">
        <v>5</v>
      </c>
      <c r="E4" s="1">
        <v>8</v>
      </c>
      <c r="F4" s="1">
        <v>4</v>
      </c>
      <c r="G4" s="1">
        <v>0</v>
      </c>
      <c r="H4" s="1">
        <v>6</v>
      </c>
      <c r="I4" s="1">
        <v>10</v>
      </c>
      <c r="J4" s="1">
        <v>1</v>
      </c>
      <c r="K4" s="1">
        <v>3</v>
      </c>
    </row>
    <row r="5" spans="1:11" x14ac:dyDescent="0.25">
      <c r="A5" s="3">
        <v>4</v>
      </c>
      <c r="B5" s="1">
        <v>6</v>
      </c>
      <c r="C5" s="1">
        <v>10</v>
      </c>
      <c r="D5" s="1">
        <v>4</v>
      </c>
      <c r="E5" s="1">
        <v>7</v>
      </c>
      <c r="F5" s="1">
        <v>5</v>
      </c>
      <c r="G5" s="1">
        <v>10</v>
      </c>
      <c r="H5" s="1">
        <v>3</v>
      </c>
      <c r="I5" s="1">
        <v>8</v>
      </c>
      <c r="J5" s="1">
        <v>0</v>
      </c>
      <c r="K5" s="1">
        <v>4</v>
      </c>
    </row>
    <row r="6" spans="1:11" x14ac:dyDescent="0.25">
      <c r="A6" s="3">
        <v>5</v>
      </c>
      <c r="B6" s="1">
        <v>9</v>
      </c>
      <c r="C6" s="1">
        <v>3</v>
      </c>
      <c r="D6" s="1">
        <v>6</v>
      </c>
      <c r="E6" s="1">
        <v>6</v>
      </c>
      <c r="F6" s="1">
        <v>1</v>
      </c>
      <c r="G6" s="1">
        <v>7</v>
      </c>
      <c r="H6" s="1">
        <v>9</v>
      </c>
      <c r="I6" s="1">
        <v>2</v>
      </c>
      <c r="J6" s="1">
        <v>5</v>
      </c>
      <c r="K6" s="1">
        <v>5</v>
      </c>
    </row>
    <row r="9" spans="1:11" x14ac:dyDescent="0.25">
      <c r="B9" s="5" t="s">
        <v>10</v>
      </c>
      <c r="C9" s="6"/>
      <c r="D9" s="7">
        <f>MAX(B2:K6)</f>
        <v>10</v>
      </c>
    </row>
    <row r="10" spans="1:11" x14ac:dyDescent="0.25">
      <c r="B10" s="5" t="s">
        <v>18</v>
      </c>
      <c r="C10" s="6"/>
      <c r="D10" s="7">
        <f>MIN(B2:K6)</f>
        <v>0</v>
      </c>
    </row>
    <row r="11" spans="1:11" x14ac:dyDescent="0.25">
      <c r="B11" s="5" t="s">
        <v>11</v>
      </c>
      <c r="C11" s="6"/>
      <c r="D11" s="7">
        <f>COUNT(B2:K6)</f>
        <v>50</v>
      </c>
    </row>
    <row r="12" spans="1:11" x14ac:dyDescent="0.25">
      <c r="B12" s="5" t="s">
        <v>12</v>
      </c>
      <c r="C12" s="6"/>
      <c r="D12" s="7">
        <f>AVERAGE(B2:K6)</f>
        <v>6.02</v>
      </c>
    </row>
    <row r="13" spans="1:11" x14ac:dyDescent="0.25">
      <c r="B13" s="5" t="s">
        <v>13</v>
      </c>
      <c r="C13" s="6"/>
      <c r="D13" s="7">
        <f>MEDIAN(B2:K6)</f>
        <v>6</v>
      </c>
    </row>
    <row r="14" spans="1:11" x14ac:dyDescent="0.25">
      <c r="B14" s="5" t="s">
        <v>14</v>
      </c>
      <c r="C14" s="6"/>
      <c r="D14" s="7">
        <f>_xlfn.MODE.SNGL(B2:K6)</f>
        <v>9</v>
      </c>
    </row>
    <row r="15" spans="1:11" x14ac:dyDescent="0.25">
      <c r="B15" s="5" t="s">
        <v>15</v>
      </c>
      <c r="C15" s="6"/>
      <c r="D15" s="7">
        <f>D9-D10</f>
        <v>10</v>
      </c>
    </row>
    <row r="16" spans="1:11" x14ac:dyDescent="0.25">
      <c r="B16" s="5" t="s">
        <v>16</v>
      </c>
      <c r="C16" s="6"/>
      <c r="D16" s="7">
        <f>_xlfn.VAR.P(B2:K6)</f>
        <v>7.4596</v>
      </c>
    </row>
    <row r="17" spans="2:16" x14ac:dyDescent="0.25">
      <c r="B17" s="5" t="s">
        <v>17</v>
      </c>
      <c r="C17" s="6"/>
      <c r="D17" s="7">
        <f>_xlfn.STDEV.P(B2:K6)</f>
        <v>2.7312268305653413</v>
      </c>
    </row>
    <row r="20" spans="2:16" s="8" customFormat="1" ht="72.75" customHeight="1" x14ac:dyDescent="0.25">
      <c r="B20" s="9" t="s">
        <v>19</v>
      </c>
      <c r="C20" s="9" t="s">
        <v>20</v>
      </c>
      <c r="D20" s="9" t="s">
        <v>24</v>
      </c>
      <c r="E20" s="9" t="s">
        <v>25</v>
      </c>
      <c r="F20" s="9" t="s">
        <v>26</v>
      </c>
      <c r="G20" s="10" t="s">
        <v>21</v>
      </c>
      <c r="H20" s="10" t="s">
        <v>12</v>
      </c>
      <c r="I20" s="10" t="s">
        <v>14</v>
      </c>
      <c r="J20" s="10" t="s">
        <v>13</v>
      </c>
      <c r="K20" s="10" t="s">
        <v>15</v>
      </c>
      <c r="L20" s="9" t="s">
        <v>22</v>
      </c>
      <c r="M20" s="9" t="s">
        <v>23</v>
      </c>
      <c r="N20" s="10" t="s">
        <v>27</v>
      </c>
      <c r="O20" s="10" t="s">
        <v>16</v>
      </c>
      <c r="P20" s="9" t="s">
        <v>28</v>
      </c>
    </row>
    <row r="21" spans="2:16" x14ac:dyDescent="0.25">
      <c r="B21" s="11">
        <v>0</v>
      </c>
      <c r="C21" s="12">
        <f>COUNTIF($B$2:$K$6, B21)</f>
        <v>2</v>
      </c>
      <c r="D21" s="12">
        <f>C21</f>
        <v>2</v>
      </c>
      <c r="E21" s="17">
        <f>C21/$D$31</f>
        <v>0.04</v>
      </c>
      <c r="F21" s="18">
        <f>E21</f>
        <v>0.04</v>
      </c>
      <c r="G21" s="12">
        <f>B21*C21</f>
        <v>0</v>
      </c>
      <c r="H21" s="14">
        <f>G32/C32</f>
        <v>6.02</v>
      </c>
      <c r="I21" s="14">
        <v>9</v>
      </c>
      <c r="J21" s="14">
        <v>6</v>
      </c>
      <c r="K21" s="14">
        <f>MAX(B2:K6)-MIN(B2:K6)</f>
        <v>10</v>
      </c>
      <c r="L21" s="12">
        <f>B21-H$21</f>
        <v>-6.02</v>
      </c>
      <c r="M21" s="7">
        <f>L21^2</f>
        <v>36.240399999999994</v>
      </c>
      <c r="N21" s="7">
        <f>M21*C21</f>
        <v>72.480799999999988</v>
      </c>
      <c r="O21" s="19">
        <f>N32/C32</f>
        <v>7.4595999999999991</v>
      </c>
      <c r="P21" s="19">
        <f>SQRT(O21)</f>
        <v>2.7312268305653413</v>
      </c>
    </row>
    <row r="22" spans="2:16" x14ac:dyDescent="0.25">
      <c r="B22" s="11">
        <v>1</v>
      </c>
      <c r="C22" s="12">
        <f t="shared" ref="C22:C31" si="0">COUNTIF($B$2:$K$6, B22)</f>
        <v>2</v>
      </c>
      <c r="D22" s="12">
        <f>C22+D21</f>
        <v>4</v>
      </c>
      <c r="E22" s="17">
        <f t="shared" ref="E22:E31" si="1">C22/$D$31</f>
        <v>0.04</v>
      </c>
      <c r="F22" s="18">
        <f>E22+F21</f>
        <v>0.08</v>
      </c>
      <c r="G22" s="12">
        <f t="shared" ref="G22:G31" si="2">B22*C22</f>
        <v>2</v>
      </c>
      <c r="H22" s="15"/>
      <c r="I22" s="15"/>
      <c r="J22" s="15"/>
      <c r="K22" s="15"/>
      <c r="L22" s="12">
        <f t="shared" ref="L22:L31" si="3">B22-H$21</f>
        <v>-5.0199999999999996</v>
      </c>
      <c r="M22" s="7">
        <f t="shared" ref="M22:M31" si="4">L22^2</f>
        <v>25.200399999999995</v>
      </c>
      <c r="N22" s="7">
        <f t="shared" ref="N22:N31" si="5">M22*C22</f>
        <v>50.40079999999999</v>
      </c>
      <c r="O22" s="20"/>
      <c r="P22" s="20"/>
    </row>
    <row r="23" spans="2:16" x14ac:dyDescent="0.25">
      <c r="B23" s="11">
        <v>2</v>
      </c>
      <c r="C23" s="12">
        <f t="shared" si="0"/>
        <v>1</v>
      </c>
      <c r="D23" s="12">
        <f t="shared" ref="D23:D31" si="6">C23+D22</f>
        <v>5</v>
      </c>
      <c r="E23" s="17">
        <f t="shared" si="1"/>
        <v>0.02</v>
      </c>
      <c r="F23" s="18">
        <f t="shared" ref="F23:F31" si="7">E23+F22</f>
        <v>0.1</v>
      </c>
      <c r="G23" s="12">
        <f t="shared" si="2"/>
        <v>2</v>
      </c>
      <c r="H23" s="15"/>
      <c r="I23" s="15"/>
      <c r="J23" s="15"/>
      <c r="K23" s="15"/>
      <c r="L23" s="12">
        <f t="shared" si="3"/>
        <v>-4.0199999999999996</v>
      </c>
      <c r="M23" s="7">
        <f t="shared" si="4"/>
        <v>16.160399999999996</v>
      </c>
      <c r="N23" s="7">
        <f t="shared" si="5"/>
        <v>16.160399999999996</v>
      </c>
      <c r="O23" s="20"/>
      <c r="P23" s="20"/>
    </row>
    <row r="24" spans="2:16" x14ac:dyDescent="0.25">
      <c r="B24" s="11">
        <v>3</v>
      </c>
      <c r="C24" s="12">
        <f t="shared" si="0"/>
        <v>5</v>
      </c>
      <c r="D24" s="12">
        <f t="shared" si="6"/>
        <v>10</v>
      </c>
      <c r="E24" s="17">
        <f t="shared" si="1"/>
        <v>0.1</v>
      </c>
      <c r="F24" s="18">
        <f t="shared" si="7"/>
        <v>0.2</v>
      </c>
      <c r="G24" s="12">
        <f t="shared" si="2"/>
        <v>15</v>
      </c>
      <c r="H24" s="15"/>
      <c r="I24" s="15"/>
      <c r="J24" s="15"/>
      <c r="K24" s="15"/>
      <c r="L24" s="12">
        <f t="shared" si="3"/>
        <v>-3.0199999999999996</v>
      </c>
      <c r="M24" s="7">
        <f t="shared" si="4"/>
        <v>9.1203999999999983</v>
      </c>
      <c r="N24" s="7">
        <f t="shared" si="5"/>
        <v>45.60199999999999</v>
      </c>
      <c r="O24" s="20"/>
      <c r="P24" s="20"/>
    </row>
    <row r="25" spans="2:16" x14ac:dyDescent="0.25">
      <c r="B25" s="11">
        <v>4</v>
      </c>
      <c r="C25" s="12">
        <f t="shared" si="0"/>
        <v>5</v>
      </c>
      <c r="D25" s="12">
        <f t="shared" si="6"/>
        <v>15</v>
      </c>
      <c r="E25" s="17">
        <f t="shared" si="1"/>
        <v>0.1</v>
      </c>
      <c r="F25" s="18">
        <f t="shared" si="7"/>
        <v>0.30000000000000004</v>
      </c>
      <c r="G25" s="12">
        <f t="shared" si="2"/>
        <v>20</v>
      </c>
      <c r="H25" s="15"/>
      <c r="I25" s="15"/>
      <c r="J25" s="15"/>
      <c r="K25" s="15"/>
      <c r="L25" s="12">
        <f t="shared" si="3"/>
        <v>-2.0199999999999996</v>
      </c>
      <c r="M25" s="7">
        <f t="shared" si="4"/>
        <v>4.0803999999999983</v>
      </c>
      <c r="N25" s="7">
        <f t="shared" si="5"/>
        <v>20.40199999999999</v>
      </c>
      <c r="O25" s="20"/>
      <c r="P25" s="20"/>
    </row>
    <row r="26" spans="2:16" x14ac:dyDescent="0.25">
      <c r="B26" s="11">
        <v>5</v>
      </c>
      <c r="C26" s="12">
        <f t="shared" si="0"/>
        <v>5</v>
      </c>
      <c r="D26" s="12">
        <f t="shared" si="6"/>
        <v>20</v>
      </c>
      <c r="E26" s="17">
        <f t="shared" si="1"/>
        <v>0.1</v>
      </c>
      <c r="F26" s="18">
        <f t="shared" si="7"/>
        <v>0.4</v>
      </c>
      <c r="G26" s="12">
        <f t="shared" si="2"/>
        <v>25</v>
      </c>
      <c r="H26" s="15"/>
      <c r="I26" s="15"/>
      <c r="J26" s="15"/>
      <c r="K26" s="15"/>
      <c r="L26" s="12">
        <f t="shared" si="3"/>
        <v>-1.0199999999999996</v>
      </c>
      <c r="M26" s="7">
        <f t="shared" si="4"/>
        <v>1.0403999999999991</v>
      </c>
      <c r="N26" s="7">
        <f t="shared" si="5"/>
        <v>5.2019999999999955</v>
      </c>
      <c r="O26" s="20"/>
      <c r="P26" s="20"/>
    </row>
    <row r="27" spans="2:16" x14ac:dyDescent="0.25">
      <c r="B27" s="11">
        <v>6</v>
      </c>
      <c r="C27" s="12">
        <f t="shared" si="0"/>
        <v>7</v>
      </c>
      <c r="D27" s="12">
        <f t="shared" si="6"/>
        <v>27</v>
      </c>
      <c r="E27" s="17">
        <f t="shared" si="1"/>
        <v>0.14000000000000001</v>
      </c>
      <c r="F27" s="18">
        <f t="shared" si="7"/>
        <v>0.54</v>
      </c>
      <c r="G27" s="12">
        <f t="shared" si="2"/>
        <v>42</v>
      </c>
      <c r="H27" s="15"/>
      <c r="I27" s="15"/>
      <c r="J27" s="15"/>
      <c r="K27" s="15"/>
      <c r="L27" s="12">
        <f t="shared" si="3"/>
        <v>-1.9999999999999574E-2</v>
      </c>
      <c r="M27" s="7">
        <f t="shared" si="4"/>
        <v>3.9999999999998294E-4</v>
      </c>
      <c r="N27" s="7">
        <f t="shared" si="5"/>
        <v>2.7999999999998807E-3</v>
      </c>
      <c r="O27" s="20"/>
      <c r="P27" s="20"/>
    </row>
    <row r="28" spans="2:16" x14ac:dyDescent="0.25">
      <c r="B28" s="11">
        <v>7</v>
      </c>
      <c r="C28" s="12">
        <f t="shared" si="0"/>
        <v>5</v>
      </c>
      <c r="D28" s="12">
        <f t="shared" si="6"/>
        <v>32</v>
      </c>
      <c r="E28" s="17">
        <f t="shared" si="1"/>
        <v>0.1</v>
      </c>
      <c r="F28" s="18">
        <f t="shared" si="7"/>
        <v>0.64</v>
      </c>
      <c r="G28" s="12">
        <f t="shared" si="2"/>
        <v>35</v>
      </c>
      <c r="H28" s="15"/>
      <c r="I28" s="15"/>
      <c r="J28" s="15"/>
      <c r="K28" s="15"/>
      <c r="L28" s="12">
        <f t="shared" si="3"/>
        <v>0.98000000000000043</v>
      </c>
      <c r="M28" s="7">
        <f t="shared" si="4"/>
        <v>0.96040000000000081</v>
      </c>
      <c r="N28" s="7">
        <f t="shared" si="5"/>
        <v>4.802000000000004</v>
      </c>
      <c r="O28" s="20"/>
      <c r="P28" s="20"/>
    </row>
    <row r="29" spans="2:16" x14ac:dyDescent="0.25">
      <c r="B29" s="11">
        <v>8</v>
      </c>
      <c r="C29" s="12">
        <f t="shared" si="0"/>
        <v>6</v>
      </c>
      <c r="D29" s="12">
        <f t="shared" si="6"/>
        <v>38</v>
      </c>
      <c r="E29" s="17">
        <f t="shared" si="1"/>
        <v>0.12</v>
      </c>
      <c r="F29" s="18">
        <f t="shared" si="7"/>
        <v>0.76</v>
      </c>
      <c r="G29" s="12">
        <f t="shared" si="2"/>
        <v>48</v>
      </c>
      <c r="H29" s="15"/>
      <c r="I29" s="15"/>
      <c r="J29" s="15"/>
      <c r="K29" s="15"/>
      <c r="L29" s="12">
        <f t="shared" si="3"/>
        <v>1.9800000000000004</v>
      </c>
      <c r="M29" s="7">
        <f t="shared" si="4"/>
        <v>3.9204000000000017</v>
      </c>
      <c r="N29" s="7">
        <f t="shared" si="5"/>
        <v>23.522400000000012</v>
      </c>
      <c r="O29" s="20"/>
      <c r="P29" s="20"/>
    </row>
    <row r="30" spans="2:16" x14ac:dyDescent="0.25">
      <c r="B30" s="11">
        <v>9</v>
      </c>
      <c r="C30" s="12">
        <f t="shared" si="0"/>
        <v>8</v>
      </c>
      <c r="D30" s="12">
        <f t="shared" si="6"/>
        <v>46</v>
      </c>
      <c r="E30" s="17">
        <f t="shared" si="1"/>
        <v>0.16</v>
      </c>
      <c r="F30" s="18">
        <f t="shared" si="7"/>
        <v>0.92</v>
      </c>
      <c r="G30" s="12">
        <f t="shared" si="2"/>
        <v>72</v>
      </c>
      <c r="H30" s="15"/>
      <c r="I30" s="15"/>
      <c r="J30" s="15"/>
      <c r="K30" s="15"/>
      <c r="L30" s="12">
        <f t="shared" si="3"/>
        <v>2.9800000000000004</v>
      </c>
      <c r="M30" s="7">
        <f t="shared" si="4"/>
        <v>8.8804000000000034</v>
      </c>
      <c r="N30" s="7">
        <f t="shared" si="5"/>
        <v>71.043200000000027</v>
      </c>
      <c r="O30" s="20"/>
      <c r="P30" s="20"/>
    </row>
    <row r="31" spans="2:16" x14ac:dyDescent="0.25">
      <c r="B31" s="11">
        <v>10</v>
      </c>
      <c r="C31" s="12">
        <f t="shared" si="0"/>
        <v>4</v>
      </c>
      <c r="D31" s="12">
        <f t="shared" si="6"/>
        <v>50</v>
      </c>
      <c r="E31" s="17">
        <f t="shared" si="1"/>
        <v>0.08</v>
      </c>
      <c r="F31" s="18">
        <f t="shared" si="7"/>
        <v>1</v>
      </c>
      <c r="G31" s="12">
        <f t="shared" si="2"/>
        <v>40</v>
      </c>
      <c r="H31" s="16"/>
      <c r="I31" s="16"/>
      <c r="J31" s="16"/>
      <c r="K31" s="16"/>
      <c r="L31" s="12">
        <f t="shared" si="3"/>
        <v>3.9800000000000004</v>
      </c>
      <c r="M31" s="7">
        <f t="shared" si="4"/>
        <v>15.840400000000004</v>
      </c>
      <c r="N31" s="7">
        <f t="shared" si="5"/>
        <v>63.361600000000017</v>
      </c>
      <c r="O31" s="21"/>
      <c r="P31" s="21"/>
    </row>
    <row r="32" spans="2:16" x14ac:dyDescent="0.25">
      <c r="C32" s="12">
        <f>SUM(C21:C31)</f>
        <v>50</v>
      </c>
      <c r="G32" s="13">
        <f>SUM(G21:G31)</f>
        <v>301</v>
      </c>
      <c r="N32" s="7">
        <f>SUM(N21:N31)</f>
        <v>372.97999999999996</v>
      </c>
    </row>
  </sheetData>
  <mergeCells count="6">
    <mergeCell ref="P21:P31"/>
    <mergeCell ref="H21:H31"/>
    <mergeCell ref="I21:I31"/>
    <mergeCell ref="J21:J31"/>
    <mergeCell ref="K21:K31"/>
    <mergeCell ref="O21:O31"/>
  </mergeCells>
  <pageMargins left="0.7" right="0.7" top="0.75" bottom="0.75" header="0.3" footer="0.3"/>
  <pageSetup paperSize="9" orientation="portrait" r:id="rId1"/>
  <ignoredErrors>
    <ignoredError sqref="E21:E31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aulainfor</dc:creator>
  <cp:lastModifiedBy>aulainfor</cp:lastModifiedBy>
  <dcterms:created xsi:type="dcterms:W3CDTF">2017-01-23T09:14:58Z</dcterms:created>
  <dcterms:modified xsi:type="dcterms:W3CDTF">2017-01-27T08:43:18Z</dcterms:modified>
</cp:coreProperties>
</file>