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IC\Excel\"/>
    </mc:Choice>
  </mc:AlternateContent>
  <bookViews>
    <workbookView xWindow="390" yWindow="30" windowWidth="8445" windowHeight="4605" tabRatio="238"/>
  </bookViews>
  <sheets>
    <sheet name="Ventas " sheetId="9" r:id="rId1"/>
    <sheet name="Estadística" sheetId="10" r:id="rId2"/>
  </sheets>
  <calcPr calcId="162913"/>
</workbook>
</file>

<file path=xl/calcChain.xml><?xml version="1.0" encoding="utf-8"?>
<calcChain xmlns="http://schemas.openxmlformats.org/spreadsheetml/2006/main">
  <c r="I11" i="10" l="1"/>
  <c r="H11" i="10"/>
  <c r="G11" i="10"/>
  <c r="F11" i="10"/>
  <c r="E11" i="10"/>
  <c r="D11" i="10"/>
  <c r="C11" i="10"/>
  <c r="B11" i="10"/>
  <c r="C76" i="9"/>
  <c r="C75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58" i="9"/>
  <c r="C72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58" i="9"/>
  <c r="G23" i="9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22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G21" i="9"/>
  <c r="F21" i="9"/>
  <c r="D49" i="9" l="1"/>
  <c r="D48" i="9"/>
  <c r="D44" i="9"/>
  <c r="D45" i="9"/>
  <c r="D42" i="9"/>
  <c r="D36" i="9"/>
  <c r="D43" i="9"/>
  <c r="D33" i="9"/>
  <c r="D39" i="9"/>
  <c r="D41" i="9"/>
  <c r="D46" i="9"/>
  <c r="D30" i="9"/>
  <c r="D37" i="9"/>
  <c r="D40" i="9"/>
</calcChain>
</file>

<file path=xl/sharedStrings.xml><?xml version="1.0" encoding="utf-8"?>
<sst xmlns="http://schemas.openxmlformats.org/spreadsheetml/2006/main" count="90" uniqueCount="45">
  <si>
    <t>NOMBRE:</t>
  </si>
  <si>
    <t>Clave del artículo</t>
  </si>
  <si>
    <t>Producto</t>
  </si>
  <si>
    <t>Precio</t>
  </si>
  <si>
    <t>Unidades vendidas</t>
  </si>
  <si>
    <t>Ventas diarias</t>
  </si>
  <si>
    <t>Ventas
Acumuladas</t>
  </si>
  <si>
    <t>Paracetamol</t>
  </si>
  <si>
    <t>Ibuprofeno</t>
  </si>
  <si>
    <t>Gasas</t>
  </si>
  <si>
    <t>Amoxicilina</t>
  </si>
  <si>
    <t>Alcohol</t>
  </si>
  <si>
    <t>Complejo vitamínico</t>
  </si>
  <si>
    <t>Algodón</t>
  </si>
  <si>
    <t>Tiritas</t>
  </si>
  <si>
    <t>Omeprazol</t>
  </si>
  <si>
    <t>Aspirina</t>
  </si>
  <si>
    <t>Valeriana</t>
  </si>
  <si>
    <t>Nolotil</t>
  </si>
  <si>
    <t>Antiséptico</t>
  </si>
  <si>
    <t>Ventolín</t>
  </si>
  <si>
    <t>Conteste las preguntas:</t>
  </si>
  <si>
    <t>Completa la siguiente tabla</t>
  </si>
  <si>
    <t>Ventas totales por productos (€)</t>
  </si>
  <si>
    <t>Porcentaje de ventas por productos  respecto al total</t>
  </si>
  <si>
    <t>TOTAL</t>
  </si>
  <si>
    <t>¿Cuál es el producto más vendido?</t>
  </si>
  <si>
    <t>Productos con más ventas (€)</t>
  </si>
  <si>
    <t>Nota: Usa la fórmula adecuada para que el nº de unidades salga automáticamente</t>
  </si>
  <si>
    <t>Nombre del producto</t>
  </si>
  <si>
    <t>Nota: Usa la fórmula adecuada para que el nombre del producto salga automáticamente</t>
  </si>
  <si>
    <r>
      <t>Elabora un</t>
    </r>
    <r>
      <rPr>
        <b/>
        <sz val="10"/>
        <rFont val="Arial"/>
        <family val="2"/>
      </rPr>
      <t xml:space="preserve"> diagrama de anillo</t>
    </r>
    <r>
      <rPr>
        <sz val="10"/>
        <rFont val="Arial"/>
      </rPr>
      <t xml:space="preserve"> donde se muestren los porcentajes de ventas</t>
    </r>
  </si>
  <si>
    <r>
      <t xml:space="preserve">Elabore una </t>
    </r>
    <r>
      <rPr>
        <b/>
        <sz val="10"/>
        <rFont val="Arial"/>
        <family val="2"/>
      </rPr>
      <t>gráfica de lineas</t>
    </r>
    <r>
      <rPr>
        <sz val="10"/>
        <rFont val="Arial"/>
      </rPr>
      <t xml:space="preserve"> en la que</t>
    </r>
  </si>
  <si>
    <t>se aprecie la evolución de las ventas acumuladas a lo largo de día</t>
  </si>
  <si>
    <r>
      <t xml:space="preserve">Elabore una </t>
    </r>
    <r>
      <rPr>
        <b/>
        <sz val="10"/>
        <rFont val="Arial"/>
        <family val="2"/>
      </rPr>
      <t>gráfica columnas verticales donde se muestre las ventas (€) de cada producto</t>
    </r>
  </si>
  <si>
    <t>Nota: Pon título a cada gráfica y a sus ejes</t>
  </si>
  <si>
    <t>Parámetros estadísticos</t>
  </si>
  <si>
    <t>Máximo</t>
  </si>
  <si>
    <t>Mínimo</t>
  </si>
  <si>
    <t>Nº de Datos</t>
  </si>
  <si>
    <t>Media</t>
  </si>
  <si>
    <t>Moda</t>
  </si>
  <si>
    <t>Varianza</t>
  </si>
  <si>
    <t>Desviación típica</t>
  </si>
  <si>
    <t>Mediana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</si>
</sst>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#,##0.00\ &quot;€&quot;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/>
      <top/>
      <bottom style="thin">
        <color indexed="2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ont="1" applyFill="1" applyBorder="1"/>
    <xf numFmtId="0" fontId="5" fillId="0" borderId="0" xfId="0" applyFont="1"/>
    <xf numFmtId="0" fontId="0" fillId="2" borderId="2" xfId="0" applyFill="1" applyBorder="1"/>
    <xf numFmtId="165" fontId="0" fillId="2" borderId="2" xfId="1" applyNumberFormat="1" applyFont="1" applyFill="1" applyBorder="1"/>
    <xf numFmtId="0" fontId="0" fillId="2" borderId="3" xfId="1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/>
    <xf numFmtId="0" fontId="0" fillId="2" borderId="5" xfId="0" applyFill="1" applyBorder="1"/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0" fillId="2" borderId="14" xfId="0" applyFill="1" applyBorder="1"/>
    <xf numFmtId="0" fontId="0" fillId="2" borderId="9" xfId="0" applyFont="1" applyFill="1" applyBorder="1"/>
    <xf numFmtId="0" fontId="0" fillId="0" borderId="11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12" xfId="0" applyFont="1" applyFill="1" applyBorder="1"/>
    <xf numFmtId="165" fontId="0" fillId="2" borderId="12" xfId="1" applyNumberFormat="1" applyFont="1" applyFill="1" applyBorder="1"/>
    <xf numFmtId="0" fontId="0" fillId="2" borderId="15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165" fontId="0" fillId="0" borderId="6" xfId="0" applyNumberFormat="1" applyBorder="1" applyAlignment="1">
      <alignment horizontal="center"/>
    </xf>
    <xf numFmtId="165" fontId="0" fillId="0" borderId="10" xfId="0" applyNumberFormat="1" applyBorder="1"/>
    <xf numFmtId="10" fontId="0" fillId="0" borderId="7" xfId="2" applyNumberFormat="1" applyFont="1" applyBorder="1" applyAlignment="1">
      <alignment horizontal="center"/>
    </xf>
    <xf numFmtId="165" fontId="0" fillId="0" borderId="1" xfId="0" applyNumberFormat="1" applyBorder="1"/>
    <xf numFmtId="0" fontId="0" fillId="2" borderId="0" xfId="0" applyFill="1" applyBorder="1"/>
    <xf numFmtId="165" fontId="0" fillId="2" borderId="6" xfId="1" applyNumberFormat="1" applyFont="1" applyFill="1" applyBorder="1"/>
    <xf numFmtId="165" fontId="0" fillId="2" borderId="1" xfId="1" applyNumberFormat="1" applyFont="1" applyFill="1" applyBorder="1"/>
    <xf numFmtId="2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Porcentajes</a:t>
            </a:r>
            <a:r>
              <a:rPr lang="es-ES" baseline="0">
                <a:solidFill>
                  <a:sysClr val="windowText" lastClr="000000"/>
                </a:solidFill>
              </a:rPr>
              <a:t> de venta por producto</a:t>
            </a:r>
            <a:endParaRPr lang="es-E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466789737407226"/>
          <c:y val="6.074185171298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68-4FF4-9DFF-5AFBD5567E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00-4129-B5C7-521F370C8A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68-4FF4-9DFF-5AFBD5567E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00-4129-B5C7-521F370C8A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00-4129-B5C7-521F370C8A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00-4129-B5C7-521F370C8A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00-4129-B5C7-521F370C8A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000-4129-B5C7-521F370C8A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000-4129-B5C7-521F370C8A8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C68-4FF4-9DFF-5AFBD5567E4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000-4129-B5C7-521F370C8A8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000-4129-B5C7-521F370C8A8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000-4129-B5C7-521F370C8A8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C68-4FF4-9DFF-5AFBD5567E41}"/>
              </c:ext>
            </c:extLst>
          </c:dPt>
          <c:dLbls>
            <c:dLbl>
              <c:idx val="0"/>
              <c:layout>
                <c:manualLayout>
                  <c:x val="4.2539652573031451E-3"/>
                  <c:y val="-3.3820104479276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68-4FF4-9DFF-5AFBD5567E41}"/>
                </c:ext>
              </c:extLst>
            </c:dLbl>
            <c:dLbl>
              <c:idx val="2"/>
              <c:layout>
                <c:manualLayout>
                  <c:x val="4.2530568846358323E-3"/>
                  <c:y val="7.0546737213403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C68-4FF4-9DFF-5AFBD5567E41}"/>
                </c:ext>
              </c:extLst>
            </c:dLbl>
            <c:dLbl>
              <c:idx val="9"/>
              <c:layout>
                <c:manualLayout>
                  <c:x val="-4.262470158513546E-3"/>
                  <c:y val="-3.247896310522044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C68-4FF4-9DFF-5AFBD5567E41}"/>
                </c:ext>
              </c:extLst>
            </c:dLbl>
            <c:dLbl>
              <c:idx val="13"/>
              <c:layout>
                <c:manualLayout>
                  <c:x val="-7.7936300030617988E-17"/>
                  <c:y val="-2.813145162289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C68-4FF4-9DFF-5AFBD5567E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'Ventas '!$B$58:$B$71</c:f>
              <c:strCache>
                <c:ptCount val="14"/>
                <c:pt idx="0">
                  <c:v>Paracetamol</c:v>
                </c:pt>
                <c:pt idx="1">
                  <c:v>Ibuprofeno</c:v>
                </c:pt>
                <c:pt idx="2">
                  <c:v>Gasas</c:v>
                </c:pt>
                <c:pt idx="3">
                  <c:v>Amoxicilina</c:v>
                </c:pt>
                <c:pt idx="4">
                  <c:v>Alcohol</c:v>
                </c:pt>
                <c:pt idx="5">
                  <c:v>Complejo vitamínico</c:v>
                </c:pt>
                <c:pt idx="6">
                  <c:v>Algodón</c:v>
                </c:pt>
                <c:pt idx="7">
                  <c:v>Tiritas</c:v>
                </c:pt>
                <c:pt idx="8">
                  <c:v>Omeprazol</c:v>
                </c:pt>
                <c:pt idx="9">
                  <c:v>Aspirina</c:v>
                </c:pt>
                <c:pt idx="10">
                  <c:v>Valeriana</c:v>
                </c:pt>
                <c:pt idx="11">
                  <c:v>Nolotil</c:v>
                </c:pt>
                <c:pt idx="12">
                  <c:v>Antiséptico</c:v>
                </c:pt>
                <c:pt idx="13">
                  <c:v>Ventolín</c:v>
                </c:pt>
              </c:strCache>
            </c:strRef>
          </c:cat>
          <c:val>
            <c:numRef>
              <c:f>'Ventas '!$D$58:$D$71</c:f>
              <c:numCache>
                <c:formatCode>0.00%</c:formatCode>
                <c:ptCount val="14"/>
                <c:pt idx="0">
                  <c:v>6.9244884534155046E-2</c:v>
                </c:pt>
                <c:pt idx="1">
                  <c:v>2.7282484506457087E-2</c:v>
                </c:pt>
                <c:pt idx="2">
                  <c:v>1.854031783402001E-2</c:v>
                </c:pt>
                <c:pt idx="3">
                  <c:v>7.5130699719558214E-2</c:v>
                </c:pt>
                <c:pt idx="4">
                  <c:v>4.5909358446144799E-2</c:v>
                </c:pt>
                <c:pt idx="5">
                  <c:v>0.37262403489942181</c:v>
                </c:pt>
                <c:pt idx="6">
                  <c:v>3.116019804036977E-2</c:v>
                </c:pt>
                <c:pt idx="7">
                  <c:v>0.11685074265138663</c:v>
                </c:pt>
                <c:pt idx="8">
                  <c:v>6.9487241630024593E-2</c:v>
                </c:pt>
                <c:pt idx="9">
                  <c:v>1.7034241595402139E-2</c:v>
                </c:pt>
                <c:pt idx="10">
                  <c:v>3.708063566804002E-2</c:v>
                </c:pt>
                <c:pt idx="11">
                  <c:v>7.0422047571235671E-2</c:v>
                </c:pt>
                <c:pt idx="12">
                  <c:v>4.473219540906416E-2</c:v>
                </c:pt>
                <c:pt idx="13">
                  <c:v>4.5009174947200784E-3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8-4FF4-9DFF-5AFBD5567E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Ventas</a:t>
            </a:r>
            <a:r>
              <a:rPr lang="es-ES" baseline="0">
                <a:solidFill>
                  <a:sysClr val="windowText" lastClr="000000"/>
                </a:solidFill>
              </a:rPr>
              <a:t> acumuladas a lo largo del día</a:t>
            </a:r>
            <a:endParaRPr lang="es-E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0595822397200347"/>
          <c:y val="4.4004400440044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04562554680665"/>
          <c:y val="0.17641364136413643"/>
          <c:w val="0.83361526684164478"/>
          <c:h val="0.710470669231105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'Ventas '!$C$21:$C$50</c:f>
              <c:strCache>
                <c:ptCount val="30"/>
                <c:pt idx="0">
                  <c:v>Paracetamol</c:v>
                </c:pt>
                <c:pt idx="1">
                  <c:v>Paracetamol</c:v>
                </c:pt>
                <c:pt idx="2">
                  <c:v>Ibuprofeno</c:v>
                </c:pt>
                <c:pt idx="3">
                  <c:v>Gasas</c:v>
                </c:pt>
                <c:pt idx="4">
                  <c:v>Amoxicilina</c:v>
                </c:pt>
                <c:pt idx="5">
                  <c:v>Alcohol</c:v>
                </c:pt>
                <c:pt idx="6">
                  <c:v>Complejo vitamínico</c:v>
                </c:pt>
                <c:pt idx="7">
                  <c:v>Paracetamol</c:v>
                </c:pt>
                <c:pt idx="8">
                  <c:v>Algodón</c:v>
                </c:pt>
                <c:pt idx="9">
                  <c:v>Alcohol</c:v>
                </c:pt>
                <c:pt idx="10">
                  <c:v>Tiritas</c:v>
                </c:pt>
                <c:pt idx="11">
                  <c:v>Omeprazol</c:v>
                </c:pt>
                <c:pt idx="12">
                  <c:v>Algodón</c:v>
                </c:pt>
                <c:pt idx="13">
                  <c:v>Aspirina</c:v>
                </c:pt>
                <c:pt idx="14">
                  <c:v>Valeriana</c:v>
                </c:pt>
                <c:pt idx="15">
                  <c:v>Tiritas</c:v>
                </c:pt>
                <c:pt idx="16">
                  <c:v>Alcohol</c:v>
                </c:pt>
                <c:pt idx="17">
                  <c:v>Nolotil</c:v>
                </c:pt>
                <c:pt idx="18">
                  <c:v>Algodón</c:v>
                </c:pt>
                <c:pt idx="19">
                  <c:v>Alcohol</c:v>
                </c:pt>
                <c:pt idx="20">
                  <c:v>Algodón</c:v>
                </c:pt>
                <c:pt idx="21">
                  <c:v>Omeprazol</c:v>
                </c:pt>
                <c:pt idx="22">
                  <c:v>Tiritas</c:v>
                </c:pt>
                <c:pt idx="23">
                  <c:v>Nolotil</c:v>
                </c:pt>
                <c:pt idx="24">
                  <c:v>Nolotil</c:v>
                </c:pt>
                <c:pt idx="25">
                  <c:v>Algodón</c:v>
                </c:pt>
                <c:pt idx="26">
                  <c:v>Antiséptico</c:v>
                </c:pt>
                <c:pt idx="27">
                  <c:v>Complejo vitamínico</c:v>
                </c:pt>
                <c:pt idx="28">
                  <c:v>Amoxicilina</c:v>
                </c:pt>
                <c:pt idx="29">
                  <c:v>Ventolín</c:v>
                </c:pt>
              </c:strCache>
            </c:strRef>
          </c:cat>
          <c:val>
            <c:numRef>
              <c:f>'Ventas '!$G$21:$G$50</c:f>
              <c:numCache>
                <c:formatCode>#,##0.00\ "€"</c:formatCode>
                <c:ptCount val="30"/>
                <c:pt idx="0">
                  <c:v>17.5</c:v>
                </c:pt>
                <c:pt idx="1">
                  <c:v>30</c:v>
                </c:pt>
                <c:pt idx="2">
                  <c:v>45.76</c:v>
                </c:pt>
                <c:pt idx="3">
                  <c:v>56.47</c:v>
                </c:pt>
                <c:pt idx="4">
                  <c:v>87.47</c:v>
                </c:pt>
                <c:pt idx="5">
                  <c:v>93.59</c:v>
                </c:pt>
                <c:pt idx="6">
                  <c:v>226.84</c:v>
                </c:pt>
                <c:pt idx="7">
                  <c:v>236.84</c:v>
                </c:pt>
                <c:pt idx="8">
                  <c:v>242.09</c:v>
                </c:pt>
                <c:pt idx="9">
                  <c:v>249.23000000000002</c:v>
                </c:pt>
                <c:pt idx="10">
                  <c:v>279.23</c:v>
                </c:pt>
                <c:pt idx="11">
                  <c:v>299.3</c:v>
                </c:pt>
                <c:pt idx="12">
                  <c:v>303.05</c:v>
                </c:pt>
                <c:pt idx="13">
                  <c:v>312.89</c:v>
                </c:pt>
                <c:pt idx="14">
                  <c:v>334.31</c:v>
                </c:pt>
                <c:pt idx="15">
                  <c:v>368.06</c:v>
                </c:pt>
                <c:pt idx="16">
                  <c:v>372.14</c:v>
                </c:pt>
                <c:pt idx="17">
                  <c:v>385.7</c:v>
                </c:pt>
                <c:pt idx="18">
                  <c:v>387.2</c:v>
                </c:pt>
                <c:pt idx="19">
                  <c:v>396.38</c:v>
                </c:pt>
                <c:pt idx="20">
                  <c:v>400.13</c:v>
                </c:pt>
                <c:pt idx="21">
                  <c:v>420.2</c:v>
                </c:pt>
                <c:pt idx="22">
                  <c:v>423.95</c:v>
                </c:pt>
                <c:pt idx="23">
                  <c:v>437.51</c:v>
                </c:pt>
                <c:pt idx="24">
                  <c:v>451.07</c:v>
                </c:pt>
                <c:pt idx="25">
                  <c:v>454.82</c:v>
                </c:pt>
                <c:pt idx="26">
                  <c:v>480.65999999999997</c:v>
                </c:pt>
                <c:pt idx="27">
                  <c:v>562.66</c:v>
                </c:pt>
                <c:pt idx="28">
                  <c:v>575.05999999999995</c:v>
                </c:pt>
                <c:pt idx="29">
                  <c:v>577.66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A-4924-A8D1-1EC67CA4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055504"/>
        <c:axId val="267056160"/>
      </c:lineChart>
      <c:catAx>
        <c:axId val="26705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7056160"/>
        <c:crosses val="autoZero"/>
        <c:auto val="1"/>
        <c:lblAlgn val="ctr"/>
        <c:lblOffset val="100"/>
        <c:noMultiLvlLbl val="0"/>
      </c:catAx>
      <c:valAx>
        <c:axId val="26705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705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Ventas</a:t>
            </a:r>
            <a:r>
              <a:rPr lang="es-ES" baseline="0">
                <a:solidFill>
                  <a:sysClr val="windowText" lastClr="000000"/>
                </a:solidFill>
              </a:rPr>
              <a:t> por producto</a:t>
            </a:r>
            <a:endParaRPr lang="es-E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221456692913386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'Ventas '!$B$58:$B$71</c:f>
              <c:strCache>
                <c:ptCount val="14"/>
                <c:pt idx="0">
                  <c:v>Paracetamol</c:v>
                </c:pt>
                <c:pt idx="1">
                  <c:v>Ibuprofeno</c:v>
                </c:pt>
                <c:pt idx="2">
                  <c:v>Gasas</c:v>
                </c:pt>
                <c:pt idx="3">
                  <c:v>Amoxicilina</c:v>
                </c:pt>
                <c:pt idx="4">
                  <c:v>Alcohol</c:v>
                </c:pt>
                <c:pt idx="5">
                  <c:v>Complejo vitamínico</c:v>
                </c:pt>
                <c:pt idx="6">
                  <c:v>Algodón</c:v>
                </c:pt>
                <c:pt idx="7">
                  <c:v>Tiritas</c:v>
                </c:pt>
                <c:pt idx="8">
                  <c:v>Omeprazol</c:v>
                </c:pt>
                <c:pt idx="9">
                  <c:v>Aspirina</c:v>
                </c:pt>
                <c:pt idx="10">
                  <c:v>Valeriana</c:v>
                </c:pt>
                <c:pt idx="11">
                  <c:v>Nolotil</c:v>
                </c:pt>
                <c:pt idx="12">
                  <c:v>Antiséptico</c:v>
                </c:pt>
                <c:pt idx="13">
                  <c:v>Ventolín</c:v>
                </c:pt>
              </c:strCache>
            </c:strRef>
          </c:cat>
          <c:val>
            <c:numRef>
              <c:f>'Ventas '!$C$58:$C$71</c:f>
              <c:numCache>
                <c:formatCode>#,##0.00\ "€"</c:formatCode>
                <c:ptCount val="14"/>
                <c:pt idx="0">
                  <c:v>40</c:v>
                </c:pt>
                <c:pt idx="1">
                  <c:v>15.76</c:v>
                </c:pt>
                <c:pt idx="2">
                  <c:v>10.709999999999999</c:v>
                </c:pt>
                <c:pt idx="3">
                  <c:v>43.4</c:v>
                </c:pt>
                <c:pt idx="4">
                  <c:v>26.520000000000003</c:v>
                </c:pt>
                <c:pt idx="5">
                  <c:v>215.25</c:v>
                </c:pt>
                <c:pt idx="6">
                  <c:v>18</c:v>
                </c:pt>
                <c:pt idx="7">
                  <c:v>67.5</c:v>
                </c:pt>
                <c:pt idx="8">
                  <c:v>40.14</c:v>
                </c:pt>
                <c:pt idx="9">
                  <c:v>9.84</c:v>
                </c:pt>
                <c:pt idx="10">
                  <c:v>21.419999999999998</c:v>
                </c:pt>
                <c:pt idx="11">
                  <c:v>40.679999999999993</c:v>
                </c:pt>
                <c:pt idx="12">
                  <c:v>25.84</c:v>
                </c:pt>
                <c:pt idx="1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3-42BC-9B3B-853DAA0E8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946960"/>
        <c:axId val="282944336"/>
      </c:barChart>
      <c:catAx>
        <c:axId val="2829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2944336"/>
        <c:crosses val="autoZero"/>
        <c:auto val="1"/>
        <c:lblAlgn val="ctr"/>
        <c:lblOffset val="100"/>
        <c:noMultiLvlLbl val="0"/>
      </c:catAx>
      <c:valAx>
        <c:axId val="28294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294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152400</xdr:rowOff>
    </xdr:from>
    <xdr:to>
      <xdr:col>7</xdr:col>
      <xdr:colOff>28575</xdr:colOff>
      <xdr:row>9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19125" y="800100"/>
          <a:ext cx="589597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VENTAS EN UNA COOPERATIVA FARMACÉUTICA</a:t>
          </a: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8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PLANTEAMIENTO DEL PROBLEMA: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Una cooperativa farmacéutica ha realizado las siguientes ventas en una mañana. El informe consiste en completar, mediante Excel,  los datos que a continuación se piden, mediante las fórmulas adecuadas y hacer las gráficas que se piden.</a:t>
          </a: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1152525</xdr:colOff>
      <xdr:row>12</xdr:row>
      <xdr:rowOff>76200</xdr:rowOff>
    </xdr:from>
    <xdr:to>
      <xdr:col>4</xdr:col>
      <xdr:colOff>9525</xdr:colOff>
      <xdr:row>18</xdr:row>
      <xdr:rowOff>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019300"/>
          <a:ext cx="962025" cy="89789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76</xdr:row>
      <xdr:rowOff>57150</xdr:rowOff>
    </xdr:from>
    <xdr:to>
      <xdr:col>16</xdr:col>
      <xdr:colOff>438150</xdr:colOff>
      <xdr:row>98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695325</xdr:colOff>
      <xdr:row>56</xdr:row>
      <xdr:rowOff>161926</xdr:rowOff>
    </xdr:from>
    <xdr:to>
      <xdr:col>11</xdr:col>
      <xdr:colOff>428625</xdr:colOff>
      <xdr:row>67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600075</xdr:colOff>
      <xdr:row>88</xdr:row>
      <xdr:rowOff>95250</xdr:rowOff>
    </xdr:from>
    <xdr:to>
      <xdr:col>5</xdr:col>
      <xdr:colOff>495300</xdr:colOff>
      <xdr:row>105</xdr:row>
      <xdr:rowOff>85725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87"/>
  <sheetViews>
    <sheetView tabSelected="1" zoomScaleNormal="100" workbookViewId="0">
      <selection activeCell="D82" sqref="D82"/>
    </sheetView>
  </sheetViews>
  <sheetFormatPr baseColWidth="10" defaultColWidth="9.140625" defaultRowHeight="12.75" x14ac:dyDescent="0.2"/>
  <cols>
    <col min="1" max="1" width="9.140625" customWidth="1"/>
    <col min="2" max="2" width="27.28515625" customWidth="1"/>
    <col min="3" max="3" width="20.28515625" customWidth="1"/>
    <col min="4" max="4" width="11.28515625" bestFit="1" customWidth="1"/>
    <col min="5" max="5" width="11.28515625" style="1" customWidth="1"/>
    <col min="6" max="6" width="11.28515625" customWidth="1"/>
    <col min="7" max="7" width="13.42578125" customWidth="1"/>
    <col min="16" max="16" width="0" hidden="1" customWidth="1"/>
  </cols>
  <sheetData>
    <row r="3" spans="2:2" x14ac:dyDescent="0.2">
      <c r="B3" s="25" t="s">
        <v>0</v>
      </c>
    </row>
    <row r="19" spans="2:7" ht="13.5" thickBot="1" x14ac:dyDescent="0.25"/>
    <row r="20" spans="2:7" ht="26.25" thickBot="1" x14ac:dyDescent="0.25">
      <c r="B20" s="14" t="s">
        <v>1</v>
      </c>
      <c r="C20" s="24" t="s">
        <v>2</v>
      </c>
      <c r="D20" s="15" t="s">
        <v>3</v>
      </c>
      <c r="E20" s="15" t="s">
        <v>4</v>
      </c>
      <c r="F20" s="15" t="s">
        <v>5</v>
      </c>
      <c r="G20" s="16" t="s">
        <v>6</v>
      </c>
    </row>
    <row r="21" spans="2:7" x14ac:dyDescent="0.2">
      <c r="B21" s="20">
        <v>224</v>
      </c>
      <c r="C21" s="21" t="s">
        <v>7</v>
      </c>
      <c r="D21" s="22">
        <v>2.5</v>
      </c>
      <c r="E21" s="23">
        <v>7</v>
      </c>
      <c r="F21" s="32">
        <f>D21*E21</f>
        <v>17.5</v>
      </c>
      <c r="G21" s="32">
        <f>F21</f>
        <v>17.5</v>
      </c>
    </row>
    <row r="22" spans="2:7" x14ac:dyDescent="0.2">
      <c r="B22" s="11">
        <v>224</v>
      </c>
      <c r="C22" s="7" t="s">
        <v>7</v>
      </c>
      <c r="D22" s="8">
        <v>2.5</v>
      </c>
      <c r="E22" s="9">
        <v>5</v>
      </c>
      <c r="F22" s="32">
        <f t="shared" ref="F22:F50" si="0">D22*E22</f>
        <v>12.5</v>
      </c>
      <c r="G22" s="33">
        <f>F22+G21</f>
        <v>30</v>
      </c>
    </row>
    <row r="23" spans="2:7" x14ac:dyDescent="0.2">
      <c r="B23" s="11">
        <v>227</v>
      </c>
      <c r="C23" s="12" t="s">
        <v>8</v>
      </c>
      <c r="D23" s="8">
        <v>1.97</v>
      </c>
      <c r="E23" s="9">
        <v>8</v>
      </c>
      <c r="F23" s="32">
        <f t="shared" si="0"/>
        <v>15.76</v>
      </c>
      <c r="G23" s="33">
        <f t="shared" ref="G23:G50" si="1">F23+G22</f>
        <v>45.76</v>
      </c>
    </row>
    <row r="24" spans="2:7" x14ac:dyDescent="0.2">
      <c r="B24" s="11">
        <v>218</v>
      </c>
      <c r="C24" s="12" t="s">
        <v>9</v>
      </c>
      <c r="D24" s="8">
        <v>3.57</v>
      </c>
      <c r="E24" s="9">
        <v>3</v>
      </c>
      <c r="F24" s="32">
        <f t="shared" si="0"/>
        <v>10.709999999999999</v>
      </c>
      <c r="G24" s="33">
        <f t="shared" si="1"/>
        <v>56.47</v>
      </c>
    </row>
    <row r="25" spans="2:7" x14ac:dyDescent="0.2">
      <c r="B25" s="11">
        <v>229</v>
      </c>
      <c r="C25" s="12" t="s">
        <v>10</v>
      </c>
      <c r="D25" s="8">
        <v>3.1</v>
      </c>
      <c r="E25" s="9">
        <v>10</v>
      </c>
      <c r="F25" s="32">
        <f t="shared" si="0"/>
        <v>31</v>
      </c>
      <c r="G25" s="33">
        <f t="shared" si="1"/>
        <v>87.47</v>
      </c>
    </row>
    <row r="26" spans="2:7" x14ac:dyDescent="0.2">
      <c r="B26" s="11">
        <v>215</v>
      </c>
      <c r="C26" s="12" t="s">
        <v>11</v>
      </c>
      <c r="D26" s="8">
        <v>1.02</v>
      </c>
      <c r="E26" s="9">
        <v>6</v>
      </c>
      <c r="F26" s="32">
        <f t="shared" si="0"/>
        <v>6.12</v>
      </c>
      <c r="G26" s="33">
        <f t="shared" si="1"/>
        <v>93.59</v>
      </c>
    </row>
    <row r="27" spans="2:7" x14ac:dyDescent="0.2">
      <c r="B27" s="11">
        <v>223</v>
      </c>
      <c r="C27" s="12" t="s">
        <v>12</v>
      </c>
      <c r="D27" s="8">
        <v>10.25</v>
      </c>
      <c r="E27" s="9">
        <v>13</v>
      </c>
      <c r="F27" s="32">
        <f t="shared" si="0"/>
        <v>133.25</v>
      </c>
      <c r="G27" s="33">
        <f t="shared" si="1"/>
        <v>226.84</v>
      </c>
    </row>
    <row r="28" spans="2:7" x14ac:dyDescent="0.2">
      <c r="B28" s="11">
        <v>224</v>
      </c>
      <c r="C28" s="7" t="s">
        <v>7</v>
      </c>
      <c r="D28" s="8">
        <v>2.5</v>
      </c>
      <c r="E28" s="9">
        <v>4</v>
      </c>
      <c r="F28" s="32">
        <f t="shared" si="0"/>
        <v>10</v>
      </c>
      <c r="G28" s="33">
        <f t="shared" si="1"/>
        <v>236.84</v>
      </c>
    </row>
    <row r="29" spans="2:7" x14ac:dyDescent="0.2">
      <c r="B29" s="11">
        <v>221</v>
      </c>
      <c r="C29" s="12" t="s">
        <v>13</v>
      </c>
      <c r="D29" s="8">
        <v>0.75</v>
      </c>
      <c r="E29" s="9">
        <v>7</v>
      </c>
      <c r="F29" s="32">
        <f t="shared" si="0"/>
        <v>5.25</v>
      </c>
      <c r="G29" s="33">
        <f t="shared" si="1"/>
        <v>242.09</v>
      </c>
    </row>
    <row r="30" spans="2:7" x14ac:dyDescent="0.2">
      <c r="B30" s="11">
        <v>215</v>
      </c>
      <c r="C30" s="7" t="s">
        <v>11</v>
      </c>
      <c r="D30" s="8">
        <f>D26</f>
        <v>1.02</v>
      </c>
      <c r="E30" s="9">
        <v>7</v>
      </c>
      <c r="F30" s="32">
        <f t="shared" si="0"/>
        <v>7.1400000000000006</v>
      </c>
      <c r="G30" s="33">
        <f t="shared" si="1"/>
        <v>249.23000000000002</v>
      </c>
    </row>
    <row r="31" spans="2:7" x14ac:dyDescent="0.2">
      <c r="B31" s="11">
        <v>216</v>
      </c>
      <c r="C31" s="12" t="s">
        <v>14</v>
      </c>
      <c r="D31" s="8">
        <v>3.75</v>
      </c>
      <c r="E31" s="9">
        <v>8</v>
      </c>
      <c r="F31" s="32">
        <f t="shared" si="0"/>
        <v>30</v>
      </c>
      <c r="G31" s="33">
        <f t="shared" si="1"/>
        <v>279.23</v>
      </c>
    </row>
    <row r="32" spans="2:7" x14ac:dyDescent="0.2">
      <c r="B32" s="11">
        <v>225</v>
      </c>
      <c r="C32" s="12" t="s">
        <v>15</v>
      </c>
      <c r="D32" s="8">
        <v>2.23</v>
      </c>
      <c r="E32" s="9">
        <v>9</v>
      </c>
      <c r="F32" s="32">
        <f t="shared" si="0"/>
        <v>20.07</v>
      </c>
      <c r="G32" s="33">
        <f t="shared" si="1"/>
        <v>299.3</v>
      </c>
    </row>
    <row r="33" spans="2:7" x14ac:dyDescent="0.2">
      <c r="B33" s="11">
        <v>221</v>
      </c>
      <c r="C33" s="7" t="s">
        <v>13</v>
      </c>
      <c r="D33" s="8">
        <f>D29</f>
        <v>0.75</v>
      </c>
      <c r="E33" s="9">
        <v>5</v>
      </c>
      <c r="F33" s="32">
        <f t="shared" si="0"/>
        <v>3.75</v>
      </c>
      <c r="G33" s="33">
        <f t="shared" si="1"/>
        <v>303.05</v>
      </c>
    </row>
    <row r="34" spans="2:7" x14ac:dyDescent="0.2">
      <c r="B34" s="11">
        <v>222</v>
      </c>
      <c r="C34" s="12" t="s">
        <v>16</v>
      </c>
      <c r="D34" s="8">
        <v>1.23</v>
      </c>
      <c r="E34" s="9">
        <v>8</v>
      </c>
      <c r="F34" s="32">
        <f t="shared" si="0"/>
        <v>9.84</v>
      </c>
      <c r="G34" s="33">
        <f t="shared" si="1"/>
        <v>312.89</v>
      </c>
    </row>
    <row r="35" spans="2:7" x14ac:dyDescent="0.2">
      <c r="B35" s="11">
        <v>219</v>
      </c>
      <c r="C35" s="12" t="s">
        <v>17</v>
      </c>
      <c r="D35" s="8">
        <v>3.57</v>
      </c>
      <c r="E35" s="9">
        <v>6</v>
      </c>
      <c r="F35" s="32">
        <f t="shared" si="0"/>
        <v>21.419999999999998</v>
      </c>
      <c r="G35" s="33">
        <f t="shared" si="1"/>
        <v>334.31</v>
      </c>
    </row>
    <row r="36" spans="2:7" x14ac:dyDescent="0.2">
      <c r="B36" s="11">
        <v>216</v>
      </c>
      <c r="C36" s="7" t="s">
        <v>14</v>
      </c>
      <c r="D36" s="8">
        <f>D31</f>
        <v>3.75</v>
      </c>
      <c r="E36" s="9">
        <v>9</v>
      </c>
      <c r="F36" s="32">
        <f t="shared" si="0"/>
        <v>33.75</v>
      </c>
      <c r="G36" s="33">
        <f t="shared" si="1"/>
        <v>368.06</v>
      </c>
    </row>
    <row r="37" spans="2:7" x14ac:dyDescent="0.2">
      <c r="B37" s="11">
        <v>215</v>
      </c>
      <c r="C37" s="7" t="s">
        <v>11</v>
      </c>
      <c r="D37" s="8">
        <f>D30</f>
        <v>1.02</v>
      </c>
      <c r="E37" s="9">
        <v>4</v>
      </c>
      <c r="F37" s="32">
        <f t="shared" si="0"/>
        <v>4.08</v>
      </c>
      <c r="G37" s="33">
        <f t="shared" si="1"/>
        <v>372.14</v>
      </c>
    </row>
    <row r="38" spans="2:7" x14ac:dyDescent="0.2">
      <c r="B38" s="11">
        <v>217</v>
      </c>
      <c r="C38" s="7" t="s">
        <v>18</v>
      </c>
      <c r="D38" s="8">
        <v>2.2599999999999998</v>
      </c>
      <c r="E38" s="9">
        <v>6</v>
      </c>
      <c r="F38" s="32">
        <f t="shared" si="0"/>
        <v>13.559999999999999</v>
      </c>
      <c r="G38" s="33">
        <f t="shared" si="1"/>
        <v>385.7</v>
      </c>
    </row>
    <row r="39" spans="2:7" x14ac:dyDescent="0.2">
      <c r="B39" s="11">
        <v>221</v>
      </c>
      <c r="C39" s="7" t="s">
        <v>13</v>
      </c>
      <c r="D39" s="8">
        <f>D33</f>
        <v>0.75</v>
      </c>
      <c r="E39" s="9">
        <v>2</v>
      </c>
      <c r="F39" s="32">
        <f t="shared" si="0"/>
        <v>1.5</v>
      </c>
      <c r="G39" s="33">
        <f t="shared" si="1"/>
        <v>387.2</v>
      </c>
    </row>
    <row r="40" spans="2:7" x14ac:dyDescent="0.2">
      <c r="B40" s="11">
        <v>215</v>
      </c>
      <c r="C40" s="7" t="s">
        <v>11</v>
      </c>
      <c r="D40" s="8">
        <f>D37</f>
        <v>1.02</v>
      </c>
      <c r="E40" s="9">
        <v>9</v>
      </c>
      <c r="F40" s="32">
        <f t="shared" si="0"/>
        <v>9.18</v>
      </c>
      <c r="G40" s="33">
        <f t="shared" si="1"/>
        <v>396.38</v>
      </c>
    </row>
    <row r="41" spans="2:7" x14ac:dyDescent="0.2">
      <c r="B41" s="11">
        <v>221</v>
      </c>
      <c r="C41" s="7" t="s">
        <v>13</v>
      </c>
      <c r="D41" s="8">
        <f>D39</f>
        <v>0.75</v>
      </c>
      <c r="E41" s="9">
        <v>5</v>
      </c>
      <c r="F41" s="32">
        <f t="shared" si="0"/>
        <v>3.75</v>
      </c>
      <c r="G41" s="33">
        <f t="shared" si="1"/>
        <v>400.13</v>
      </c>
    </row>
    <row r="42" spans="2:7" x14ac:dyDescent="0.2">
      <c r="B42" s="11">
        <v>225</v>
      </c>
      <c r="C42" s="7" t="s">
        <v>15</v>
      </c>
      <c r="D42" s="8">
        <f>D32</f>
        <v>2.23</v>
      </c>
      <c r="E42" s="9">
        <v>9</v>
      </c>
      <c r="F42" s="32">
        <f t="shared" si="0"/>
        <v>20.07</v>
      </c>
      <c r="G42" s="33">
        <f t="shared" si="1"/>
        <v>420.2</v>
      </c>
    </row>
    <row r="43" spans="2:7" x14ac:dyDescent="0.2">
      <c r="B43" s="11">
        <v>216</v>
      </c>
      <c r="C43" s="7" t="s">
        <v>14</v>
      </c>
      <c r="D43" s="8">
        <f>D36</f>
        <v>3.75</v>
      </c>
      <c r="E43" s="9">
        <v>1</v>
      </c>
      <c r="F43" s="32">
        <f t="shared" si="0"/>
        <v>3.75</v>
      </c>
      <c r="G43" s="33">
        <f t="shared" si="1"/>
        <v>423.95</v>
      </c>
    </row>
    <row r="44" spans="2:7" x14ac:dyDescent="0.2">
      <c r="B44" s="11">
        <v>217</v>
      </c>
      <c r="C44" s="12" t="s">
        <v>18</v>
      </c>
      <c r="D44" s="8">
        <f>D38</f>
        <v>2.2599999999999998</v>
      </c>
      <c r="E44" s="9">
        <v>6</v>
      </c>
      <c r="F44" s="32">
        <f t="shared" si="0"/>
        <v>13.559999999999999</v>
      </c>
      <c r="G44" s="33">
        <f t="shared" si="1"/>
        <v>437.51</v>
      </c>
    </row>
    <row r="45" spans="2:7" x14ac:dyDescent="0.2">
      <c r="B45" s="11">
        <v>217</v>
      </c>
      <c r="C45" s="7" t="s">
        <v>18</v>
      </c>
      <c r="D45" s="8">
        <f>D44</f>
        <v>2.2599999999999998</v>
      </c>
      <c r="E45" s="9">
        <v>6</v>
      </c>
      <c r="F45" s="32">
        <f t="shared" si="0"/>
        <v>13.559999999999999</v>
      </c>
      <c r="G45" s="33">
        <f t="shared" si="1"/>
        <v>451.07</v>
      </c>
    </row>
    <row r="46" spans="2:7" x14ac:dyDescent="0.2">
      <c r="B46" s="11">
        <v>221</v>
      </c>
      <c r="C46" s="7" t="s">
        <v>13</v>
      </c>
      <c r="D46" s="8">
        <f>D41</f>
        <v>0.75</v>
      </c>
      <c r="E46" s="9">
        <v>5</v>
      </c>
      <c r="F46" s="32">
        <f t="shared" si="0"/>
        <v>3.75</v>
      </c>
      <c r="G46" s="33">
        <f t="shared" si="1"/>
        <v>454.82</v>
      </c>
    </row>
    <row r="47" spans="2:7" x14ac:dyDescent="0.2">
      <c r="B47" s="11">
        <v>228</v>
      </c>
      <c r="C47" s="12" t="s">
        <v>19</v>
      </c>
      <c r="D47" s="8">
        <v>3.23</v>
      </c>
      <c r="E47" s="9">
        <v>8</v>
      </c>
      <c r="F47" s="32">
        <f t="shared" si="0"/>
        <v>25.84</v>
      </c>
      <c r="G47" s="33">
        <f t="shared" si="1"/>
        <v>480.65999999999997</v>
      </c>
    </row>
    <row r="48" spans="2:7" x14ac:dyDescent="0.2">
      <c r="B48" s="11">
        <v>223</v>
      </c>
      <c r="C48" s="7" t="s">
        <v>12</v>
      </c>
      <c r="D48" s="8">
        <f>D27</f>
        <v>10.25</v>
      </c>
      <c r="E48" s="9">
        <v>8</v>
      </c>
      <c r="F48" s="32">
        <f t="shared" si="0"/>
        <v>82</v>
      </c>
      <c r="G48" s="33">
        <f t="shared" si="1"/>
        <v>562.66</v>
      </c>
    </row>
    <row r="49" spans="2:16" x14ac:dyDescent="0.2">
      <c r="B49" s="11">
        <v>229</v>
      </c>
      <c r="C49" s="7" t="s">
        <v>10</v>
      </c>
      <c r="D49" s="8">
        <f>D25</f>
        <v>3.1</v>
      </c>
      <c r="E49" s="9">
        <v>4</v>
      </c>
      <c r="F49" s="32">
        <f t="shared" si="0"/>
        <v>12.4</v>
      </c>
      <c r="G49" s="33">
        <f t="shared" si="1"/>
        <v>575.05999999999995</v>
      </c>
    </row>
    <row r="50" spans="2:16" x14ac:dyDescent="0.2">
      <c r="B50" s="11">
        <v>220</v>
      </c>
      <c r="C50" s="12" t="s">
        <v>20</v>
      </c>
      <c r="D50" s="8">
        <v>0.65</v>
      </c>
      <c r="E50" s="9">
        <v>4</v>
      </c>
      <c r="F50" s="32">
        <f t="shared" si="0"/>
        <v>2.6</v>
      </c>
      <c r="G50" s="33">
        <f t="shared" si="1"/>
        <v>577.66</v>
      </c>
    </row>
    <row r="53" spans="2:16" x14ac:dyDescent="0.2">
      <c r="B53" s="6" t="s">
        <v>21</v>
      </c>
      <c r="E53"/>
    </row>
    <row r="54" spans="2:16" x14ac:dyDescent="0.2">
      <c r="E54"/>
    </row>
    <row r="55" spans="2:16" x14ac:dyDescent="0.2">
      <c r="B55" t="s">
        <v>22</v>
      </c>
      <c r="E55"/>
    </row>
    <row r="56" spans="2:16" ht="13.5" thickBot="1" x14ac:dyDescent="0.25">
      <c r="E56"/>
    </row>
    <row r="57" spans="2:16" ht="77.25" thickBot="1" x14ac:dyDescent="0.25">
      <c r="B57" s="14" t="s">
        <v>2</v>
      </c>
      <c r="C57" s="15" t="s">
        <v>23</v>
      </c>
      <c r="D57" s="16" t="s">
        <v>24</v>
      </c>
      <c r="E57"/>
    </row>
    <row r="58" spans="2:16" x14ac:dyDescent="0.2">
      <c r="B58" s="13" t="s">
        <v>7</v>
      </c>
      <c r="C58" s="27">
        <f>SUMIF(C$21:C$50,B58,F$21:F$50)</f>
        <v>40</v>
      </c>
      <c r="D58" s="29">
        <f>C58/C$72</f>
        <v>6.9244884534155046E-2</v>
      </c>
      <c r="E58"/>
      <c r="P58" s="31" t="s">
        <v>7</v>
      </c>
    </row>
    <row r="59" spans="2:16" x14ac:dyDescent="0.2">
      <c r="B59" s="10" t="s">
        <v>8</v>
      </c>
      <c r="C59" s="27">
        <f t="shared" ref="C59:C71" si="2">SUMIF(C$21:C$50,B59,F$21:F$50)</f>
        <v>15.76</v>
      </c>
      <c r="D59" s="29">
        <f t="shared" ref="D59:D71" si="3">C59/C$72</f>
        <v>2.7282484506457087E-2</v>
      </c>
      <c r="E59"/>
      <c r="P59" s="31" t="s">
        <v>8</v>
      </c>
    </row>
    <row r="60" spans="2:16" x14ac:dyDescent="0.2">
      <c r="B60" s="10" t="s">
        <v>9</v>
      </c>
      <c r="C60" s="27">
        <f t="shared" si="2"/>
        <v>10.709999999999999</v>
      </c>
      <c r="D60" s="29">
        <f t="shared" si="3"/>
        <v>1.854031783402001E-2</v>
      </c>
      <c r="E60"/>
      <c r="P60" s="31" t="s">
        <v>9</v>
      </c>
    </row>
    <row r="61" spans="2:16" x14ac:dyDescent="0.2">
      <c r="B61" s="10" t="s">
        <v>10</v>
      </c>
      <c r="C61" s="27">
        <f t="shared" si="2"/>
        <v>43.4</v>
      </c>
      <c r="D61" s="29">
        <f t="shared" si="3"/>
        <v>7.5130699719558214E-2</v>
      </c>
      <c r="E61"/>
      <c r="P61" s="31" t="s">
        <v>10</v>
      </c>
    </row>
    <row r="62" spans="2:16" x14ac:dyDescent="0.2">
      <c r="B62" s="10" t="s">
        <v>11</v>
      </c>
      <c r="C62" s="27">
        <f t="shared" si="2"/>
        <v>26.520000000000003</v>
      </c>
      <c r="D62" s="29">
        <f t="shared" si="3"/>
        <v>4.5909358446144799E-2</v>
      </c>
      <c r="E62"/>
      <c r="P62" s="31" t="s">
        <v>11</v>
      </c>
    </row>
    <row r="63" spans="2:16" x14ac:dyDescent="0.2">
      <c r="B63" s="10" t="s">
        <v>12</v>
      </c>
      <c r="C63" s="27">
        <f t="shared" si="2"/>
        <v>215.25</v>
      </c>
      <c r="D63" s="29">
        <f t="shared" si="3"/>
        <v>0.37262403489942181</v>
      </c>
      <c r="E63"/>
      <c r="P63" s="31" t="s">
        <v>12</v>
      </c>
    </row>
    <row r="64" spans="2:16" x14ac:dyDescent="0.2">
      <c r="B64" s="10" t="s">
        <v>13</v>
      </c>
      <c r="C64" s="27">
        <f t="shared" si="2"/>
        <v>18</v>
      </c>
      <c r="D64" s="29">
        <f t="shared" si="3"/>
        <v>3.116019804036977E-2</v>
      </c>
      <c r="E64"/>
      <c r="P64" s="31" t="s">
        <v>13</v>
      </c>
    </row>
    <row r="65" spans="2:16" x14ac:dyDescent="0.2">
      <c r="B65" s="10" t="s">
        <v>14</v>
      </c>
      <c r="C65" s="27">
        <f t="shared" si="2"/>
        <v>67.5</v>
      </c>
      <c r="D65" s="29">
        <f t="shared" si="3"/>
        <v>0.11685074265138663</v>
      </c>
      <c r="E65"/>
      <c r="P65" s="31" t="s">
        <v>14</v>
      </c>
    </row>
    <row r="66" spans="2:16" x14ac:dyDescent="0.2">
      <c r="B66" s="10" t="s">
        <v>15</v>
      </c>
      <c r="C66" s="27">
        <f t="shared" si="2"/>
        <v>40.14</v>
      </c>
      <c r="D66" s="29">
        <f t="shared" si="3"/>
        <v>6.9487241630024593E-2</v>
      </c>
      <c r="E66"/>
      <c r="P66" s="31" t="s">
        <v>15</v>
      </c>
    </row>
    <row r="67" spans="2:16" x14ac:dyDescent="0.2">
      <c r="B67" s="10" t="s">
        <v>16</v>
      </c>
      <c r="C67" s="27">
        <f t="shared" si="2"/>
        <v>9.84</v>
      </c>
      <c r="D67" s="29">
        <f t="shared" si="3"/>
        <v>1.7034241595402139E-2</v>
      </c>
      <c r="E67"/>
      <c r="P67" s="31" t="s">
        <v>16</v>
      </c>
    </row>
    <row r="68" spans="2:16" x14ac:dyDescent="0.2">
      <c r="B68" s="10" t="s">
        <v>17</v>
      </c>
      <c r="C68" s="27">
        <f t="shared" si="2"/>
        <v>21.419999999999998</v>
      </c>
      <c r="D68" s="29">
        <f t="shared" si="3"/>
        <v>3.708063566804002E-2</v>
      </c>
      <c r="E68"/>
      <c r="P68" s="31" t="s">
        <v>17</v>
      </c>
    </row>
    <row r="69" spans="2:16" x14ac:dyDescent="0.2">
      <c r="B69" s="10" t="s">
        <v>18</v>
      </c>
      <c r="C69" s="27">
        <f t="shared" si="2"/>
        <v>40.679999999999993</v>
      </c>
      <c r="D69" s="29">
        <f t="shared" si="3"/>
        <v>7.0422047571235671E-2</v>
      </c>
      <c r="E69"/>
      <c r="P69" s="31" t="s">
        <v>18</v>
      </c>
    </row>
    <row r="70" spans="2:16" x14ac:dyDescent="0.2">
      <c r="B70" s="10" t="s">
        <v>19</v>
      </c>
      <c r="C70" s="27">
        <f t="shared" si="2"/>
        <v>25.84</v>
      </c>
      <c r="D70" s="29">
        <f t="shared" si="3"/>
        <v>4.473219540906416E-2</v>
      </c>
      <c r="E70"/>
      <c r="P70" s="31" t="s">
        <v>19</v>
      </c>
    </row>
    <row r="71" spans="2:16" ht="13.5" thickBot="1" x14ac:dyDescent="0.25">
      <c r="B71" s="17" t="s">
        <v>20</v>
      </c>
      <c r="C71" s="27">
        <f t="shared" si="2"/>
        <v>2.6</v>
      </c>
      <c r="D71" s="29">
        <f t="shared" si="3"/>
        <v>4.5009174947200784E-3</v>
      </c>
      <c r="E71"/>
      <c r="P71" s="31" t="s">
        <v>20</v>
      </c>
    </row>
    <row r="72" spans="2:16" ht="13.5" thickBot="1" x14ac:dyDescent="0.25">
      <c r="B72" s="18" t="s">
        <v>25</v>
      </c>
      <c r="C72" s="28">
        <f>SUM(C58:C71)</f>
        <v>577.66</v>
      </c>
      <c r="D72" s="19"/>
      <c r="E72"/>
    </row>
    <row r="73" spans="2:16" ht="13.5" thickBot="1" x14ac:dyDescent="0.25">
      <c r="E73"/>
    </row>
    <row r="74" spans="2:16" ht="26.25" customHeight="1" thickBot="1" x14ac:dyDescent="0.25">
      <c r="B74" s="37" t="s">
        <v>26</v>
      </c>
      <c r="C74" s="38"/>
      <c r="E74"/>
    </row>
    <row r="75" spans="2:16" x14ac:dyDescent="0.2">
      <c r="B75" s="26" t="s">
        <v>27</v>
      </c>
      <c r="C75" s="30">
        <f>MAX(C58:C71)</f>
        <v>215.25</v>
      </c>
      <c r="E75" t="s">
        <v>28</v>
      </c>
    </row>
    <row r="76" spans="2:16" x14ac:dyDescent="0.2">
      <c r="B76" s="5" t="s">
        <v>29</v>
      </c>
      <c r="C76" s="3" t="str">
        <f>VLOOKUP(C75,C58:P71,14,FALSE)</f>
        <v>Complejo vitamínico</v>
      </c>
      <c r="E76" t="s">
        <v>30</v>
      </c>
    </row>
    <row r="77" spans="2:16" x14ac:dyDescent="0.2">
      <c r="E77"/>
    </row>
    <row r="78" spans="2:16" x14ac:dyDescent="0.2">
      <c r="E78"/>
    </row>
    <row r="79" spans="2:16" x14ac:dyDescent="0.2">
      <c r="E79"/>
    </row>
    <row r="80" spans="2:16" x14ac:dyDescent="0.2">
      <c r="B80" s="2" t="s">
        <v>31</v>
      </c>
      <c r="E80"/>
    </row>
    <row r="81" spans="2:5" x14ac:dyDescent="0.2">
      <c r="E81"/>
    </row>
    <row r="82" spans="2:5" x14ac:dyDescent="0.2">
      <c r="B82" t="s">
        <v>32</v>
      </c>
      <c r="E82"/>
    </row>
    <row r="83" spans="2:5" x14ac:dyDescent="0.2">
      <c r="B83" s="2" t="s">
        <v>33</v>
      </c>
      <c r="E83"/>
    </row>
    <row r="84" spans="2:5" x14ac:dyDescent="0.2">
      <c r="E84"/>
    </row>
    <row r="85" spans="2:5" x14ac:dyDescent="0.2">
      <c r="B85" s="2" t="s">
        <v>34</v>
      </c>
    </row>
    <row r="86" spans="2:5" x14ac:dyDescent="0.2">
      <c r="B86" s="2"/>
    </row>
    <row r="87" spans="2:5" x14ac:dyDescent="0.2">
      <c r="B87" s="2" t="s">
        <v>35</v>
      </c>
    </row>
  </sheetData>
  <mergeCells count="1">
    <mergeCell ref="B74:C74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J8" sqref="J8"/>
    </sheetView>
  </sheetViews>
  <sheetFormatPr baseColWidth="10" defaultRowHeight="12.75" x14ac:dyDescent="0.2"/>
  <cols>
    <col min="9" max="9" width="14.85546875" bestFit="1" customWidth="1"/>
    <col min="11" max="11" width="12.28515625" bestFit="1" customWidth="1"/>
  </cols>
  <sheetData>
    <row r="2" spans="2:9" x14ac:dyDescent="0.2">
      <c r="B2" s="4">
        <v>2</v>
      </c>
      <c r="C2" s="4">
        <v>4</v>
      </c>
      <c r="D2" s="4">
        <v>3</v>
      </c>
      <c r="E2" s="4">
        <v>3</v>
      </c>
      <c r="F2" s="4">
        <v>2</v>
      </c>
      <c r="G2" s="4">
        <v>3</v>
      </c>
    </row>
    <row r="3" spans="2:9" x14ac:dyDescent="0.2">
      <c r="B3" s="4">
        <v>3</v>
      </c>
      <c r="C3" s="4">
        <v>2</v>
      </c>
      <c r="D3" s="4">
        <v>1</v>
      </c>
      <c r="E3" s="4">
        <v>1</v>
      </c>
      <c r="F3" s="4">
        <v>3</v>
      </c>
      <c r="G3" s="4">
        <v>1</v>
      </c>
    </row>
    <row r="4" spans="2:9" x14ac:dyDescent="0.2">
      <c r="B4" s="4">
        <v>3</v>
      </c>
      <c r="C4" s="4">
        <v>5</v>
      </c>
      <c r="D4" s="4">
        <v>3</v>
      </c>
      <c r="E4" s="4">
        <v>1</v>
      </c>
      <c r="F4" s="4">
        <v>1</v>
      </c>
      <c r="G4" s="4">
        <v>5</v>
      </c>
    </row>
    <row r="5" spans="2:9" x14ac:dyDescent="0.2">
      <c r="B5" s="4">
        <v>4</v>
      </c>
      <c r="C5" s="4">
        <v>2</v>
      </c>
      <c r="D5" s="4">
        <v>2</v>
      </c>
      <c r="E5" s="4">
        <v>3</v>
      </c>
      <c r="F5" s="4">
        <v>1</v>
      </c>
      <c r="G5" s="4">
        <v>5</v>
      </c>
    </row>
    <row r="6" spans="2:9" x14ac:dyDescent="0.2">
      <c r="B6" s="4">
        <v>3</v>
      </c>
      <c r="C6" s="4">
        <v>5</v>
      </c>
      <c r="D6" s="4">
        <v>3</v>
      </c>
      <c r="E6" s="4">
        <v>3</v>
      </c>
      <c r="F6" s="4">
        <v>2</v>
      </c>
      <c r="G6" s="4">
        <v>2</v>
      </c>
    </row>
    <row r="9" spans="2:9" s="2" customFormat="1" x14ac:dyDescent="0.2">
      <c r="B9" s="39" t="s">
        <v>36</v>
      </c>
      <c r="C9" s="39"/>
      <c r="D9" s="39"/>
      <c r="E9" s="39"/>
      <c r="F9" s="39"/>
      <c r="G9" s="39"/>
      <c r="H9" s="39"/>
      <c r="I9" s="39"/>
    </row>
    <row r="10" spans="2:9" s="36" customFormat="1" x14ac:dyDescent="0.2">
      <c r="B10" s="35" t="s">
        <v>37</v>
      </c>
      <c r="C10" s="35" t="s">
        <v>38</v>
      </c>
      <c r="D10" s="35" t="s">
        <v>39</v>
      </c>
      <c r="E10" s="35" t="s">
        <v>40</v>
      </c>
      <c r="F10" s="35" t="s">
        <v>44</v>
      </c>
      <c r="G10" s="35" t="s">
        <v>41</v>
      </c>
      <c r="H10" s="35" t="s">
        <v>42</v>
      </c>
      <c r="I10" s="35" t="s">
        <v>43</v>
      </c>
    </row>
    <row r="11" spans="2:9" s="1" customFormat="1" x14ac:dyDescent="0.2">
      <c r="B11" s="4">
        <f>MAX(B2:G6)</f>
        <v>5</v>
      </c>
      <c r="C11" s="4">
        <f>MIN(B2:G6)</f>
        <v>1</v>
      </c>
      <c r="D11" s="4">
        <f>COUNT(B2:G6)</f>
        <v>30</v>
      </c>
      <c r="E11" s="4">
        <f>AVERAGE(B2:G6)</f>
        <v>2.7</v>
      </c>
      <c r="F11" s="4">
        <f>MEDIAN(B2:G6)</f>
        <v>3</v>
      </c>
      <c r="G11" s="4">
        <f>MODE(B2:G6)</f>
        <v>3</v>
      </c>
      <c r="H11" s="34">
        <f>_xlfn.VAR.P(B2:G6)</f>
        <v>1.5433333333333332</v>
      </c>
      <c r="I11" s="4">
        <f>DEVSQ(B2:G6)</f>
        <v>46.300000000000011</v>
      </c>
    </row>
  </sheetData>
  <mergeCells count="1">
    <mergeCell ref="B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</vt:lpstr>
      <vt:lpstr>Estadística</vt:lpstr>
    </vt:vector>
  </TitlesOfParts>
  <Manager/>
  <Company>I.T.A.M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Computación Intensiva</dc:subject>
  <dc:creator>MTIA. Alejandra Barrera</dc:creator>
  <cp:keywords/>
  <dc:description/>
  <cp:lastModifiedBy>aulainfor</cp:lastModifiedBy>
  <cp:revision/>
  <dcterms:created xsi:type="dcterms:W3CDTF">1998-10-27T22:31:45Z</dcterms:created>
  <dcterms:modified xsi:type="dcterms:W3CDTF">2017-02-17T08:51:05Z</dcterms:modified>
  <cp:category/>
  <cp:contentStatus/>
</cp:coreProperties>
</file>